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9345" activeTab="0"/>
  </bookViews>
  <sheets>
    <sheet name="one species" sheetId="1" r:id="rId1"/>
    <sheet name="two species" sheetId="2" r:id="rId2"/>
  </sheets>
  <definedNames>
    <definedName name="a_12">'two species'!$D$2</definedName>
    <definedName name="a_21">'two species'!$H$2</definedName>
    <definedName name="dt" localSheetId="1">'two species'!$A$4</definedName>
    <definedName name="dt">'one species'!$A$4</definedName>
    <definedName name="K">'one species'!$C$4</definedName>
    <definedName name="K_1">'two species'!$C$4</definedName>
    <definedName name="K_2">'two species'!$G$4</definedName>
    <definedName name="N_at_t0">'one species'!$D$4</definedName>
    <definedName name="N1_at_t0">'two species'!$D$4</definedName>
    <definedName name="N2_at_t0">'two species'!$H$4</definedName>
    <definedName name="r_">'one species'!$B$4</definedName>
    <definedName name="r_1">'two species'!$B$4</definedName>
    <definedName name="r_2">'two species'!$F$4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<sst xmlns="http://schemas.openxmlformats.org/spreadsheetml/2006/main" count="26" uniqueCount="23">
  <si>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Growth Modeling</t>
  </si>
  <si>
    <t>dt</t>
  </si>
  <si>
    <t>time</t>
  </si>
  <si>
    <t>N</t>
  </si>
  <si>
    <t>N_at_t0</t>
  </si>
  <si>
    <t>dN/dt</t>
  </si>
  <si>
    <t>r</t>
  </si>
  <si>
    <t>K</t>
  </si>
  <si>
    <t>(N-K)/K</t>
  </si>
  <si>
    <t>r_1</t>
  </si>
  <si>
    <t>K_1</t>
  </si>
  <si>
    <t>N1_at_t0</t>
  </si>
  <si>
    <t>N1</t>
  </si>
  <si>
    <t>dN1/dt</t>
  </si>
  <si>
    <t>r_2</t>
  </si>
  <si>
    <t>K_2</t>
  </si>
  <si>
    <t>N2_at_t0</t>
  </si>
  <si>
    <t>N2</t>
  </si>
  <si>
    <t>dN2/dt</t>
  </si>
  <si>
    <t>a_12</t>
  </si>
  <si>
    <t>a_21</t>
  </si>
  <si>
    <t>%N1 avail</t>
  </si>
  <si>
    <t>%N2 avail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</si>
</sst>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'one species'!$A$7:$A$57</c:f>
              <c:numCache/>
            </c:numRef>
          </c:xVal>
          <c:yVal>
            <c:numRef>
              <c:f>'one species'!$D$7:$D$57</c:f>
              <c:numCache/>
            </c:numRef>
          </c:yVal>
          <c:smooth val="0"/>
        </c:ser>
        <c:axId val="536564"/>
        <c:axId val="4829077"/>
      </c:scatterChart>
      <c:val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77"/>
        <c:crosses val="autoZero"/>
        <c:crossBetween val="midCat"/>
        <c:dispUnits/>
      </c:valAx>
      <c:valAx>
        <c:axId val="482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 species'!$A$7:$A$107</c:f>
              <c:numCache/>
            </c:numRef>
          </c:xVal>
          <c:yVal>
            <c:numRef>
              <c:f>'two species'!$D$7:$D$107</c:f>
              <c:numCache/>
            </c:numRef>
          </c:yVal>
          <c:smooth val="0"/>
        </c:ser>
        <c:axId val="43461694"/>
        <c:axId val="55610927"/>
      </c:scatterChart>
      <c:val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10927"/>
        <c:crosses val="autoZero"/>
        <c:crossBetween val="midCat"/>
        <c:dispUnits/>
      </c:val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N2 vs N1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'two species'!$D$7:$D$107</c:f>
              <c:numCache/>
            </c:numRef>
          </c:xVal>
          <c:yVal>
            <c:numRef>
              <c:f>'two species'!$H$7:$H$107</c:f>
              <c:numCache/>
            </c:numRef>
          </c:yVal>
          <c:smooth val="0"/>
        </c:ser>
        <c:axId val="30736296"/>
        <c:axId val="8191209"/>
      </c:scatterChart>
      <c:val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crossBetween val="midCat"/>
        <c:dispUnits/>
      </c:val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N1 vs 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'two species'!$D$7:$D$107</c:f>
              <c:numCache/>
            </c:numRef>
          </c:xVal>
          <c:yVal>
            <c:numRef>
              <c:f>'two species'!$H$7:$H$107</c:f>
              <c:numCache/>
            </c:numRef>
          </c:yVal>
          <c:smooth val="0"/>
        </c:ser>
        <c:axId val="6612018"/>
        <c:axId val="59508163"/>
      </c:scatterChart>
      <c:val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N1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crossBetween val="midCat"/>
        <c:dispUnits/>
      </c:valAx>
      <c:valAx>
        <c:axId val="5950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N2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</xdr:row>
      <xdr:rowOff>76200</xdr:rowOff>
    </xdr:from>
    <xdr:to>
      <xdr:col>12</xdr:col>
      <xdr:colOff>314325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52775" y="1371600"/>
        <a:ext cx="4476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142875</xdr:rowOff>
    </xdr:from>
    <xdr:to>
      <xdr:col>15</xdr:col>
      <xdr:colOff>333375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286250" y="142875"/>
        <a:ext cx="4476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18</xdr:row>
      <xdr:rowOff>0</xdr:rowOff>
    </xdr:from>
    <xdr:to>
      <xdr:col>15</xdr:col>
      <xdr:colOff>428625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4381500" y="2914650"/>
        <a:ext cx="44767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21</xdr:row>
      <xdr:rowOff>38100</xdr:rowOff>
    </xdr:from>
    <xdr:to>
      <xdr:col>15</xdr:col>
      <xdr:colOff>228600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400300" y="3438525"/>
        <a:ext cx="62579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140625" defaultRowHeight="12.75"/>
  <sheetData>
    <row r="1" ht="12.75">
      <c r="A1" t="s">
        <v>0</v>
      </c>
    </row>
    <row r="3" spans="1:4" ht="12.75">
      <c r="A3" s="1" t="s">
        <v>1</v>
      </c>
      <c r="B3" s="1" t="s">
        <v>6</v>
      </c>
      <c r="C3" s="1" t="s">
        <v>7</v>
      </c>
      <c r="D3" s="1" t="s">
        <v>4</v>
      </c>
    </row>
    <row r="4" spans="1:4" ht="12.75">
      <c r="A4">
        <v>1</v>
      </c>
      <c r="B4">
        <v>0.1</v>
      </c>
      <c r="C4">
        <v>100</v>
      </c>
      <c r="D4">
        <v>10</v>
      </c>
    </row>
    <row r="6" spans="1:4" ht="12.75">
      <c r="A6" s="1" t="s">
        <v>2</v>
      </c>
      <c r="B6" s="1" t="s">
        <v>5</v>
      </c>
      <c r="C6" s="1" t="s">
        <v>8</v>
      </c>
      <c r="D6" s="1" t="s">
        <v>3</v>
      </c>
    </row>
    <row r="7" spans="1:4" ht="12.75">
      <c r="A7">
        <v>0</v>
      </c>
      <c r="B7">
        <f>r_*D7*C7</f>
        <v>0.9</v>
      </c>
      <c r="C7">
        <f>(K-D7)/K</f>
        <v>0.9</v>
      </c>
      <c r="D7">
        <f>N_at_t0</f>
        <v>10</v>
      </c>
    </row>
    <row r="8" spans="1:4" ht="12.75">
      <c r="A8">
        <f>A7+dt</f>
        <v>1</v>
      </c>
      <c r="B8">
        <f aca="true" t="shared" si="0" ref="B8:B57">r_*D8*C8</f>
        <v>0.97119</v>
      </c>
      <c r="C8">
        <f aca="true" t="shared" si="1" ref="C8:C57">(K-D8)/K</f>
        <v>0.8909999999999999</v>
      </c>
      <c r="D8">
        <f>D7+B7*dt</f>
        <v>10.9</v>
      </c>
    </row>
    <row r="9" spans="1:4" ht="12.75">
      <c r="A9">
        <f aca="true" t="shared" si="2" ref="A9:A57">A8+dt</f>
        <v>2</v>
      </c>
      <c r="B9">
        <f t="shared" si="0"/>
        <v>1.0461938479839001</v>
      </c>
      <c r="C9">
        <f t="shared" si="1"/>
        <v>0.8812881</v>
      </c>
      <c r="D9">
        <f aca="true" t="shared" si="3" ref="D9:D57">D8+B8*dt</f>
        <v>11.87119</v>
      </c>
    </row>
    <row r="10" spans="1:4" ht="12.75">
      <c r="A10">
        <f t="shared" si="2"/>
        <v>3</v>
      </c>
      <c r="B10">
        <f t="shared" si="0"/>
        <v>1.1248795793222348</v>
      </c>
      <c r="C10">
        <f t="shared" si="1"/>
        <v>0.870826161520161</v>
      </c>
      <c r="D10">
        <f t="shared" si="3"/>
        <v>12.917383847983901</v>
      </c>
    </row>
    <row r="11" spans="1:4" ht="12.75">
      <c r="A11">
        <f t="shared" si="2"/>
        <v>4</v>
      </c>
      <c r="B11">
        <f t="shared" si="0"/>
        <v>1.2070411805687542</v>
      </c>
      <c r="C11">
        <f t="shared" si="1"/>
        <v>0.8595773657269387</v>
      </c>
      <c r="D11">
        <f t="shared" si="3"/>
        <v>14.042263427306136</v>
      </c>
    </row>
    <row r="12" spans="1:4" ht="12.75">
      <c r="A12">
        <f t="shared" si="2"/>
        <v>5</v>
      </c>
      <c r="B12">
        <f t="shared" si="0"/>
        <v>1.2923891697637349</v>
      </c>
      <c r="C12">
        <f t="shared" si="1"/>
        <v>0.8475069539212511</v>
      </c>
      <c r="D12">
        <f t="shared" si="3"/>
        <v>15.24930460787489</v>
      </c>
    </row>
    <row r="13" spans="1:4" ht="12.75">
      <c r="A13">
        <f t="shared" si="2"/>
        <v>6</v>
      </c>
      <c r="B13">
        <f t="shared" si="0"/>
        <v>1.3805417447306938</v>
      </c>
      <c r="C13">
        <f t="shared" si="1"/>
        <v>0.8345830622236137</v>
      </c>
      <c r="D13">
        <f t="shared" si="3"/>
        <v>16.541693777638624</v>
      </c>
    </row>
    <row r="14" spans="1:4" ht="12.75">
      <c r="A14">
        <f t="shared" si="2"/>
        <v>7</v>
      </c>
      <c r="B14">
        <f t="shared" si="0"/>
        <v>1.471017026117655</v>
      </c>
      <c r="C14">
        <f t="shared" si="1"/>
        <v>0.8207776447763068</v>
      </c>
      <c r="D14">
        <f t="shared" si="3"/>
        <v>17.922235522369316</v>
      </c>
    </row>
    <row r="15" spans="1:4" ht="12.75">
      <c r="A15">
        <f t="shared" si="2"/>
        <v>8</v>
      </c>
      <c r="B15">
        <f t="shared" si="0"/>
        <v>1.5632270104393007</v>
      </c>
      <c r="C15">
        <f t="shared" si="1"/>
        <v>0.8060674745151303</v>
      </c>
      <c r="D15">
        <f t="shared" si="3"/>
        <v>19.39325254848697</v>
      </c>
    </row>
    <row r="16" spans="1:4" ht="12.75">
      <c r="A16">
        <f t="shared" si="2"/>
        <v>9</v>
      </c>
      <c r="B16">
        <f t="shared" si="0"/>
        <v>1.6564739203889325</v>
      </c>
      <c r="C16">
        <f t="shared" si="1"/>
        <v>0.7904352044107372</v>
      </c>
      <c r="D16">
        <f t="shared" si="3"/>
        <v>20.956479558926272</v>
      </c>
    </row>
    <row r="17" spans="1:4" ht="12.75">
      <c r="A17">
        <f t="shared" si="2"/>
        <v>10</v>
      </c>
      <c r="B17">
        <f t="shared" si="0"/>
        <v>1.7499496828738468</v>
      </c>
      <c r="C17">
        <f t="shared" si="1"/>
        <v>0.7738704652068479</v>
      </c>
      <c r="D17">
        <f t="shared" si="3"/>
        <v>22.612953479315205</v>
      </c>
    </row>
    <row r="18" spans="1:4" ht="12.75">
      <c r="A18">
        <f t="shared" si="2"/>
        <v>11</v>
      </c>
      <c r="B18">
        <f t="shared" si="0"/>
        <v>1.842739265728704</v>
      </c>
      <c r="C18">
        <f t="shared" si="1"/>
        <v>0.7563709683781095</v>
      </c>
      <c r="D18">
        <f t="shared" si="3"/>
        <v>24.362903162189053</v>
      </c>
    </row>
    <row r="19" spans="1:4" ht="12.75">
      <c r="A19">
        <f t="shared" si="2"/>
        <v>12</v>
      </c>
      <c r="B19">
        <f t="shared" si="0"/>
        <v>1.9338285477318926</v>
      </c>
      <c r="C19">
        <f t="shared" si="1"/>
        <v>0.7379435757208225</v>
      </c>
      <c r="D19">
        <f t="shared" si="3"/>
        <v>26.205642427917756</v>
      </c>
    </row>
    <row r="20" spans="1:4" ht="12.75">
      <c r="A20">
        <f t="shared" si="2"/>
        <v>13</v>
      </c>
      <c r="B20">
        <f t="shared" si="0"/>
        <v>2.022117270775536</v>
      </c>
      <c r="C20">
        <f t="shared" si="1"/>
        <v>0.7186052902435036</v>
      </c>
      <c r="D20">
        <f t="shared" si="3"/>
        <v>28.139470975649647</v>
      </c>
    </row>
    <row r="21" spans="1:4" ht="12.75">
      <c r="A21">
        <f t="shared" si="2"/>
        <v>14</v>
      </c>
      <c r="B21">
        <f t="shared" si="0"/>
        <v>2.1064374190956245</v>
      </c>
      <c r="C21">
        <f t="shared" si="1"/>
        <v>0.6983841175357481</v>
      </c>
      <c r="D21">
        <f t="shared" si="3"/>
        <v>30.161588246425183</v>
      </c>
    </row>
    <row r="22" spans="1:4" ht="12.75">
      <c r="A22">
        <f t="shared" si="2"/>
        <v>15</v>
      </c>
      <c r="B22">
        <f t="shared" si="0"/>
        <v>2.1855770862013713</v>
      </c>
      <c r="C22">
        <f t="shared" si="1"/>
        <v>0.677319743344792</v>
      </c>
      <c r="D22">
        <f t="shared" si="3"/>
        <v>32.26802566552081</v>
      </c>
    </row>
    <row r="23" spans="1:4" ht="12.75">
      <c r="A23">
        <f t="shared" si="2"/>
        <v>16</v>
      </c>
      <c r="B23">
        <f t="shared" si="0"/>
        <v>2.2583095325987403</v>
      </c>
      <c r="C23">
        <f t="shared" si="1"/>
        <v>0.6554639724827783</v>
      </c>
      <c r="D23">
        <f t="shared" si="3"/>
        <v>34.45360275172218</v>
      </c>
    </row>
    <row r="24" spans="1:4" ht="12.75">
      <c r="A24">
        <f t="shared" si="2"/>
        <v>17</v>
      </c>
      <c r="B24">
        <f t="shared" si="0"/>
        <v>2.323426724860419</v>
      </c>
      <c r="C24">
        <f t="shared" si="1"/>
        <v>0.6328808771567909</v>
      </c>
      <c r="D24">
        <f t="shared" si="3"/>
        <v>36.71191228432092</v>
      </c>
    </row>
    <row r="25" spans="1:4" ht="12.75">
      <c r="A25">
        <f t="shared" si="2"/>
        <v>18</v>
      </c>
      <c r="B25">
        <f t="shared" si="0"/>
        <v>2.3797762093564194</v>
      </c>
      <c r="C25">
        <f t="shared" si="1"/>
        <v>0.6096466099081866</v>
      </c>
      <c r="D25">
        <f t="shared" si="3"/>
        <v>39.035339009181335</v>
      </c>
    </row>
    <row r="26" spans="1:4" ht="12.75">
      <c r="A26">
        <f t="shared" si="2"/>
        <v>19</v>
      </c>
      <c r="B26">
        <f t="shared" si="0"/>
        <v>2.426299753289018</v>
      </c>
      <c r="C26">
        <f t="shared" si="1"/>
        <v>0.5858488478146224</v>
      </c>
      <c r="D26">
        <f t="shared" si="3"/>
        <v>41.41511521853776</v>
      </c>
    </row>
    <row r="27" spans="1:4" ht="12.75">
      <c r="A27">
        <f t="shared" si="2"/>
        <v>20</v>
      </c>
      <c r="B27">
        <f t="shared" si="0"/>
        <v>2.462071830450761</v>
      </c>
      <c r="C27">
        <f t="shared" si="1"/>
        <v>0.5615858502817322</v>
      </c>
      <c r="D27">
        <f t="shared" si="3"/>
        <v>43.84141497182677</v>
      </c>
    </row>
    <row r="28" spans="1:4" ht="12.75">
      <c r="A28">
        <f t="shared" si="2"/>
        <v>21</v>
      </c>
      <c r="B28">
        <f t="shared" si="0"/>
        <v>2.4863357901790635</v>
      </c>
      <c r="C28">
        <f t="shared" si="1"/>
        <v>0.5369651319772246</v>
      </c>
      <c r="D28">
        <f t="shared" si="3"/>
        <v>46.30348680227753</v>
      </c>
    </row>
    <row r="29" spans="1:4" ht="12.75">
      <c r="A29">
        <f t="shared" si="2"/>
        <v>22</v>
      </c>
      <c r="B29">
        <f t="shared" si="0"/>
        <v>2.4985354706422718</v>
      </c>
      <c r="C29">
        <f t="shared" si="1"/>
        <v>0.512101774075434</v>
      </c>
      <c r="D29">
        <f t="shared" si="3"/>
        <v>48.789822592456595</v>
      </c>
    </row>
    <row r="30" spans="1:4" ht="12.75">
      <c r="A30">
        <f t="shared" si="2"/>
        <v>23</v>
      </c>
      <c r="B30">
        <f t="shared" si="0"/>
        <v>2.498340133501248</v>
      </c>
      <c r="C30">
        <f t="shared" si="1"/>
        <v>0.4871164193690113</v>
      </c>
      <c r="D30">
        <f t="shared" si="3"/>
        <v>51.28835806309887</v>
      </c>
    </row>
    <row r="31" spans="1:4" ht="12.75">
      <c r="A31">
        <f t="shared" si="2"/>
        <v>24</v>
      </c>
      <c r="B31">
        <f t="shared" si="0"/>
        <v>2.4856609167678654</v>
      </c>
      <c r="C31">
        <f t="shared" si="1"/>
        <v>0.46213301803399887</v>
      </c>
      <c r="D31">
        <f t="shared" si="3"/>
        <v>53.78669819660011</v>
      </c>
    </row>
    <row r="32" spans="1:4" ht="12.75">
      <c r="A32">
        <f aca="true" t="shared" si="4" ref="A32:A51">A31+dt</f>
        <v>25</v>
      </c>
      <c r="B32">
        <f aca="true" t="shared" si="5" ref="B32:B51">r_*D32*C32</f>
        <v>2.4606575111529496</v>
      </c>
      <c r="C32">
        <f t="shared" si="1"/>
        <v>0.43727640886632024</v>
      </c>
      <c r="D32">
        <f t="shared" si="3"/>
        <v>56.272359113367976</v>
      </c>
    </row>
    <row r="33" spans="1:4" ht="12.75">
      <c r="A33">
        <f t="shared" si="4"/>
        <v>26</v>
      </c>
      <c r="B33">
        <f t="shared" si="5"/>
        <v>2.423734420635841</v>
      </c>
      <c r="C33">
        <f t="shared" si="1"/>
        <v>0.4126698337547907</v>
      </c>
      <c r="D33">
        <f t="shared" si="3"/>
        <v>58.73301662452093</v>
      </c>
    </row>
    <row r="34" spans="1:4" ht="12.75">
      <c r="A34">
        <f t="shared" si="4"/>
        <v>27</v>
      </c>
      <c r="B34">
        <f t="shared" si="5"/>
        <v>2.3755269061163937</v>
      </c>
      <c r="C34">
        <f t="shared" si="1"/>
        <v>0.38843248954843235</v>
      </c>
      <c r="D34">
        <f t="shared" si="3"/>
        <v>61.15675104515677</v>
      </c>
    </row>
    <row r="35" spans="1:4" ht="12.75">
      <c r="A35">
        <f t="shared" si="4"/>
        <v>28</v>
      </c>
      <c r="B35">
        <f t="shared" si="5"/>
        <v>2.3168774534494867</v>
      </c>
      <c r="C35">
        <f t="shared" si="1"/>
        <v>0.3646772204872684</v>
      </c>
      <c r="D35">
        <f t="shared" si="3"/>
        <v>63.53227795127316</v>
      </c>
    </row>
    <row r="36" spans="1:4" ht="12.75">
      <c r="A36">
        <f t="shared" si="4"/>
        <v>29</v>
      </c>
      <c r="B36">
        <f t="shared" si="5"/>
        <v>2.2488042729569506</v>
      </c>
      <c r="C36">
        <f t="shared" si="1"/>
        <v>0.34150844595277347</v>
      </c>
      <c r="D36">
        <f t="shared" si="3"/>
        <v>65.84915540472265</v>
      </c>
    </row>
    <row r="37" spans="1:4" ht="12.75">
      <c r="A37">
        <f t="shared" si="4"/>
        <v>30</v>
      </c>
      <c r="B37">
        <f t="shared" si="5"/>
        <v>2.1724638555050837</v>
      </c>
      <c r="C37">
        <f t="shared" si="1"/>
        <v>0.319020403223204</v>
      </c>
      <c r="D37">
        <f t="shared" si="3"/>
        <v>68.0979596776796</v>
      </c>
    </row>
    <row r="38" spans="1:4" ht="12.75">
      <c r="A38">
        <f t="shared" si="4"/>
        <v>31</v>
      </c>
      <c r="B38">
        <f t="shared" si="5"/>
        <v>2.0891099297853124</v>
      </c>
      <c r="C38">
        <f t="shared" si="1"/>
        <v>0.29729576466815316</v>
      </c>
      <c r="D38">
        <f t="shared" si="3"/>
        <v>70.27042353318468</v>
      </c>
    </row>
    <row r="39" spans="1:4" ht="12.75">
      <c r="A39">
        <f t="shared" si="4"/>
        <v>32</v>
      </c>
      <c r="B39">
        <f t="shared" si="5"/>
        <v>2.000051263318325</v>
      </c>
      <c r="C39">
        <f t="shared" si="1"/>
        <v>0.27640466537030006</v>
      </c>
      <c r="D39">
        <f t="shared" si="3"/>
        <v>72.35953346296999</v>
      </c>
    </row>
    <row r="40" spans="1:4" ht="12.75">
      <c r="A40">
        <f t="shared" si="4"/>
        <v>33</v>
      </c>
      <c r="B40">
        <f t="shared" si="5"/>
        <v>1.906610631962781</v>
      </c>
      <c r="C40">
        <f t="shared" si="1"/>
        <v>0.2564041527371168</v>
      </c>
      <c r="D40">
        <f t="shared" si="3"/>
        <v>74.35958472628832</v>
      </c>
    </row>
    <row r="41" spans="1:4" ht="12.75">
      <c r="A41">
        <f t="shared" si="4"/>
        <v>34</v>
      </c>
      <c r="B41">
        <f t="shared" si="5"/>
        <v>1.8100869814021887</v>
      </c>
      <c r="C41">
        <f t="shared" si="1"/>
        <v>0.23733804641748904</v>
      </c>
      <c r="D41">
        <f t="shared" si="3"/>
        <v>76.2661953582511</v>
      </c>
    </row>
    <row r="42" spans="1:4" ht="12.75">
      <c r="A42">
        <f t="shared" si="4"/>
        <v>35</v>
      </c>
      <c r="B42">
        <f t="shared" si="5"/>
        <v>1.711722369984073</v>
      </c>
      <c r="C42">
        <f t="shared" si="1"/>
        <v>0.21923717660346712</v>
      </c>
      <c r="D42">
        <f t="shared" si="3"/>
        <v>78.07628233965329</v>
      </c>
    </row>
    <row r="43" spans="1:4" ht="12.75">
      <c r="A43">
        <f t="shared" si="4"/>
        <v>36</v>
      </c>
      <c r="B43">
        <f t="shared" si="5"/>
        <v>1.6126747754186224</v>
      </c>
      <c r="C43">
        <f t="shared" si="1"/>
        <v>0.20211995290362636</v>
      </c>
      <c r="D43">
        <f t="shared" si="3"/>
        <v>79.78800470963736</v>
      </c>
    </row>
    <row r="44" spans="1:4" ht="12.75">
      <c r="A44">
        <f t="shared" si="4"/>
        <v>37</v>
      </c>
      <c r="B44">
        <f t="shared" si="5"/>
        <v>1.5139973278767842</v>
      </c>
      <c r="C44">
        <f t="shared" si="1"/>
        <v>0.18599320514944012</v>
      </c>
      <c r="D44">
        <f t="shared" si="3"/>
        <v>81.40067948505599</v>
      </c>
    </row>
    <row r="45" spans="1:4" ht="12.75">
      <c r="A45">
        <f t="shared" si="4"/>
        <v>38</v>
      </c>
      <c r="B45">
        <f t="shared" si="5"/>
        <v>1.416624050300186</v>
      </c>
      <c r="C45">
        <f t="shared" si="1"/>
        <v>0.1708532318706723</v>
      </c>
      <c r="D45">
        <f t="shared" si="3"/>
        <v>82.91467681293277</v>
      </c>
    </row>
    <row r="46" spans="1:4" ht="12.75">
      <c r="A46">
        <f t="shared" si="4"/>
        <v>39</v>
      </c>
      <c r="B46">
        <f t="shared" si="5"/>
        <v>1.3213617810381801</v>
      </c>
      <c r="C46">
        <f t="shared" si="1"/>
        <v>0.15668699136767045</v>
      </c>
      <c r="D46">
        <f t="shared" si="3"/>
        <v>84.33130086323295</v>
      </c>
    </row>
    <row r="47" spans="1:4" ht="12.75">
      <c r="A47">
        <f t="shared" si="4"/>
        <v>40</v>
      </c>
      <c r="B47">
        <f t="shared" si="5"/>
        <v>1.2288876463737939</v>
      </c>
      <c r="C47">
        <f t="shared" si="1"/>
        <v>0.14347337355728867</v>
      </c>
      <c r="D47">
        <f t="shared" si="3"/>
        <v>85.65266264427113</v>
      </c>
    </row>
    <row r="48" spans="1:4" ht="12.75">
      <c r="A48">
        <f t="shared" si="4"/>
        <v>41</v>
      </c>
      <c r="B48">
        <f t="shared" si="5"/>
        <v>1.1397512481586294</v>
      </c>
      <c r="C48">
        <f t="shared" si="1"/>
        <v>0.13118449709355076</v>
      </c>
      <c r="D48">
        <f t="shared" si="3"/>
        <v>86.88155029064492</v>
      </c>
    </row>
    <row r="49" spans="1:4" ht="12.75">
      <c r="A49">
        <f t="shared" si="4"/>
        <v>42</v>
      </c>
      <c r="B49">
        <f t="shared" si="5"/>
        <v>1.0543806292953743</v>
      </c>
      <c r="C49">
        <f t="shared" si="1"/>
        <v>0.11978698461196444</v>
      </c>
      <c r="D49">
        <f t="shared" si="3"/>
        <v>88.02130153880356</v>
      </c>
    </row>
    <row r="50" spans="1:4" ht="12.75">
      <c r="A50">
        <f t="shared" si="4"/>
        <v>43</v>
      </c>
      <c r="B50">
        <f t="shared" si="5"/>
        <v>0.9730910630977149</v>
      </c>
      <c r="C50">
        <f t="shared" si="1"/>
        <v>0.10924317831901063</v>
      </c>
      <c r="D50">
        <f t="shared" si="3"/>
        <v>89.07568216809894</v>
      </c>
    </row>
    <row r="51" spans="1:4" ht="12.75">
      <c r="A51">
        <f t="shared" si="4"/>
        <v>44</v>
      </c>
      <c r="B51">
        <f t="shared" si="5"/>
        <v>0.8960957626761868</v>
      </c>
      <c r="C51">
        <f t="shared" si="1"/>
        <v>0.09951226768803352</v>
      </c>
      <c r="D51">
        <f t="shared" si="3"/>
        <v>90.04877323119665</v>
      </c>
    </row>
    <row r="52" spans="1:4" ht="12.75">
      <c r="A52">
        <f>A51+dt</f>
        <v>45</v>
      </c>
      <c r="B52">
        <f>r_*D52*C52</f>
        <v>0.8235177030745913</v>
      </c>
      <c r="C52">
        <f t="shared" si="1"/>
        <v>0.09055131006127169</v>
      </c>
      <c r="D52">
        <f t="shared" si="3"/>
        <v>90.94486899387283</v>
      </c>
    </row>
    <row r="53" spans="1:4" ht="12.75">
      <c r="A53">
        <f>A52+dt</f>
        <v>46</v>
      </c>
      <c r="B53">
        <f>r_*D53*C53</f>
        <v>0.7554018727342661</v>
      </c>
      <c r="C53">
        <f t="shared" si="1"/>
        <v>0.08231613303052583</v>
      </c>
      <c r="D53">
        <f t="shared" si="3"/>
        <v>91.76838669694742</v>
      </c>
    </row>
    <row r="54" spans="1:4" ht="12.75">
      <c r="A54">
        <f>A53+dt</f>
        <v>47</v>
      </c>
      <c r="B54">
        <f>r_*D54*C54</f>
        <v>0.6917274056810093</v>
      </c>
      <c r="C54">
        <f t="shared" si="1"/>
        <v>0.07476211430318315</v>
      </c>
      <c r="D54">
        <f t="shared" si="3"/>
        <v>92.52378856968168</v>
      </c>
    </row>
    <row r="55" spans="1:4" ht="12.75">
      <c r="A55">
        <f>A54+dt</f>
        <v>48</v>
      </c>
      <c r="B55">
        <f>r_*D55*C55</f>
        <v>0.6324191789831719</v>
      </c>
      <c r="C55">
        <f t="shared" si="1"/>
        <v>0.06784484024637308</v>
      </c>
      <c r="D55">
        <f t="shared" si="3"/>
        <v>93.21551597536269</v>
      </c>
    </row>
    <row r="56" spans="1:4" ht="12.75">
      <c r="A56">
        <f>A55+dt</f>
        <v>49</v>
      </c>
      <c r="B56">
        <f>r_*D56*C56</f>
        <v>0.5773585827002803</v>
      </c>
      <c r="C56">
        <f t="shared" si="1"/>
        <v>0.06152064845654138</v>
      </c>
      <c r="D56">
        <f t="shared" si="3"/>
        <v>93.84793515434586</v>
      </c>
    </row>
    <row r="57" spans="1:4" ht="12.75">
      <c r="A57">
        <f t="shared" si="2"/>
        <v>50</v>
      </c>
      <c r="B57">
        <f t="shared" si="0"/>
        <v>0.5263932763771684</v>
      </c>
      <c r="C57">
        <f t="shared" si="1"/>
        <v>0.05574706262953853</v>
      </c>
      <c r="D57">
        <f t="shared" si="3"/>
        <v>94.42529373704615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="75" zoomScaleNormal="75" workbookViewId="0" topLeftCell="B1">
      <pane ySplit="6" topLeftCell="BM7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00390625" style="0" customWidth="1"/>
    <col min="2" max="2" width="8.421875" style="0" customWidth="1"/>
    <col min="3" max="4" width="8.140625" style="0" customWidth="1"/>
    <col min="6" max="6" width="7.8515625" style="0" customWidth="1"/>
    <col min="7" max="7" width="7.28125" style="0" customWidth="1"/>
    <col min="8" max="8" width="8.421875" style="0" bestFit="1" customWidth="1"/>
  </cols>
  <sheetData>
    <row r="1" ht="12.75">
      <c r="A1" t="s">
        <v>0</v>
      </c>
    </row>
    <row r="2" spans="3:8" ht="12.75">
      <c r="C2" s="1" t="s">
        <v>19</v>
      </c>
      <c r="D2">
        <v>0.5</v>
      </c>
      <c r="G2" s="1" t="s">
        <v>20</v>
      </c>
      <c r="H2">
        <v>1</v>
      </c>
    </row>
    <row r="3" spans="1:8" ht="12.75">
      <c r="A3" s="1" t="s">
        <v>1</v>
      </c>
      <c r="B3" s="1" t="s">
        <v>9</v>
      </c>
      <c r="C3" s="1" t="s">
        <v>10</v>
      </c>
      <c r="D3" s="1" t="s">
        <v>11</v>
      </c>
      <c r="F3" s="1" t="s">
        <v>14</v>
      </c>
      <c r="G3" s="1" t="s">
        <v>15</v>
      </c>
      <c r="H3" s="1" t="s">
        <v>16</v>
      </c>
    </row>
    <row r="4" spans="1:8" ht="12.75">
      <c r="A4">
        <v>1</v>
      </c>
      <c r="B4">
        <v>0.1</v>
      </c>
      <c r="C4">
        <v>100</v>
      </c>
      <c r="D4">
        <v>10</v>
      </c>
      <c r="F4">
        <v>0.1</v>
      </c>
      <c r="G4">
        <v>150</v>
      </c>
      <c r="H4">
        <v>10</v>
      </c>
    </row>
    <row r="6" spans="1:8" ht="12.75">
      <c r="A6" s="1" t="s">
        <v>2</v>
      </c>
      <c r="B6" s="1" t="s">
        <v>13</v>
      </c>
      <c r="C6" s="1" t="s">
        <v>21</v>
      </c>
      <c r="D6" s="1" t="s">
        <v>12</v>
      </c>
      <c r="F6" s="1" t="s">
        <v>18</v>
      </c>
      <c r="G6" s="1" t="s">
        <v>22</v>
      </c>
      <c r="H6" s="1" t="s">
        <v>17</v>
      </c>
    </row>
    <row r="7" spans="1:8" ht="12.75">
      <c r="A7">
        <v>0</v>
      </c>
      <c r="B7" s="2">
        <f aca="true" t="shared" si="0" ref="B7:B38">r_1*D7*C7</f>
        <v>0.85</v>
      </c>
      <c r="C7" s="2">
        <f aca="true" t="shared" si="1" ref="C7:C38">(K_1-D7-a_12*H7)/K_1</f>
        <v>0.85</v>
      </c>
      <c r="D7" s="2">
        <f>N1_at_t0</f>
        <v>10</v>
      </c>
      <c r="F7" s="2">
        <f aca="true" t="shared" si="2" ref="F7:F38">r_2*H7*G7</f>
        <v>0.8666666666666667</v>
      </c>
      <c r="G7" s="2">
        <f>(K_2-H7-a_21*D7)/K_2</f>
        <v>0.8666666666666667</v>
      </c>
      <c r="H7" s="2">
        <f>N2_at_t0</f>
        <v>10</v>
      </c>
    </row>
    <row r="8" spans="1:8" ht="12.75">
      <c r="A8">
        <f aca="true" t="shared" si="3" ref="A8:A39">A7+dt</f>
        <v>1</v>
      </c>
      <c r="B8" s="2">
        <f t="shared" si="0"/>
        <v>0.9083258333333334</v>
      </c>
      <c r="C8" s="2">
        <f t="shared" si="1"/>
        <v>0.8371666666666667</v>
      </c>
      <c r="D8" s="2">
        <f>D7+B7*dt</f>
        <v>10.85</v>
      </c>
      <c r="F8" s="2">
        <f t="shared" si="2"/>
        <v>0.9293414814814814</v>
      </c>
      <c r="G8" s="2">
        <f>(K_2-H8-a_21*D8)/K_2</f>
        <v>0.8552222222222222</v>
      </c>
      <c r="H8" s="2">
        <f>H7+F7*dt</f>
        <v>10.866666666666667</v>
      </c>
    </row>
    <row r="9" spans="1:8" ht="12.75">
      <c r="A9">
        <f t="shared" si="3"/>
        <v>2</v>
      </c>
      <c r="B9" s="2">
        <f t="shared" si="0"/>
        <v>0.9682237032612088</v>
      </c>
      <c r="C9" s="2">
        <f t="shared" si="1"/>
        <v>0.8234367009259259</v>
      </c>
      <c r="D9" s="2">
        <f aca="true" t="shared" si="4" ref="D9:D72">D8+B8*dt</f>
        <v>11.758325833333332</v>
      </c>
      <c r="F9" s="2">
        <f t="shared" si="2"/>
        <v>0.994369404434976</v>
      </c>
      <c r="G9" s="2">
        <f aca="true" t="shared" si="5" ref="G9:G19">(K_2-H9-a_21*D9)/K_2</f>
        <v>0.8429711067901234</v>
      </c>
      <c r="H9" s="2">
        <f aca="true" t="shared" si="6" ref="H9:H72">H8+F8*dt</f>
        <v>11.796008148148148</v>
      </c>
    </row>
    <row r="10" spans="1:8" ht="12.75">
      <c r="A10">
        <f t="shared" si="3"/>
        <v>3</v>
      </c>
      <c r="B10" s="2">
        <f t="shared" si="0"/>
        <v>1.0293012037947116</v>
      </c>
      <c r="C10" s="2">
        <f t="shared" si="1"/>
        <v>0.808782616871139</v>
      </c>
      <c r="D10" s="2">
        <f t="shared" si="4"/>
        <v>12.726549536594542</v>
      </c>
      <c r="F10" s="2">
        <f t="shared" si="2"/>
        <v>1.061457000956767</v>
      </c>
      <c r="G10" s="2">
        <f t="shared" si="5"/>
        <v>0.8298871527388155</v>
      </c>
      <c r="H10" s="2">
        <f t="shared" si="6"/>
        <v>12.790377552583124</v>
      </c>
    </row>
    <row r="11" spans="1:8" ht="12.75">
      <c r="A11">
        <f t="shared" si="3"/>
        <v>4</v>
      </c>
      <c r="B11" s="2">
        <f t="shared" si="0"/>
        <v>1.0910897601475271</v>
      </c>
      <c r="C11" s="2">
        <f t="shared" si="1"/>
        <v>0.793182319828408</v>
      </c>
      <c r="D11" s="2">
        <f t="shared" si="4"/>
        <v>13.755850740389253</v>
      </c>
      <c r="F11" s="2">
        <f t="shared" si="2"/>
        <v>1.1302387292888538</v>
      </c>
      <c r="G11" s="2">
        <f t="shared" si="5"/>
        <v>0.815948764707139</v>
      </c>
      <c r="H11" s="2">
        <f t="shared" si="6"/>
        <v>13.851834553539891</v>
      </c>
    </row>
    <row r="12" spans="1:8" ht="12.75">
      <c r="A12">
        <f t="shared" si="3"/>
        <v>5</v>
      </c>
      <c r="B12" s="2">
        <f t="shared" si="0"/>
        <v>1.153043432524779</v>
      </c>
      <c r="C12" s="2">
        <f t="shared" si="1"/>
        <v>0.7766202285804886</v>
      </c>
      <c r="D12" s="2">
        <f t="shared" si="4"/>
        <v>14.84694050053678</v>
      </c>
      <c r="F12" s="2">
        <f t="shared" si="2"/>
        <v>1.200273681311614</v>
      </c>
      <c r="G12" s="2">
        <f t="shared" si="5"/>
        <v>0.8011399081108966</v>
      </c>
      <c r="H12" s="2">
        <f t="shared" si="6"/>
        <v>14.982073282828745</v>
      </c>
    </row>
    <row r="13" spans="1:8" ht="12.75">
      <c r="A13">
        <f t="shared" si="3"/>
        <v>6</v>
      </c>
      <c r="B13" s="2">
        <f t="shared" si="0"/>
        <v>1.2145402617351913</v>
      </c>
      <c r="C13" s="2">
        <f t="shared" si="1"/>
        <v>0.7590884258486826</v>
      </c>
      <c r="D13" s="2">
        <f t="shared" si="4"/>
        <v>15.999983933061559</v>
      </c>
      <c r="F13" s="2">
        <f t="shared" si="2"/>
        <v>1.2710442666185056</v>
      </c>
      <c r="G13" s="2">
        <f t="shared" si="5"/>
        <v>0.7854511273519873</v>
      </c>
      <c r="H13" s="2">
        <f t="shared" si="6"/>
        <v>16.182346964140358</v>
      </c>
    </row>
    <row r="14" spans="1:8" ht="12.75">
      <c r="A14">
        <f t="shared" si="3"/>
        <v>7</v>
      </c>
      <c r="B14" s="2">
        <f t="shared" si="0"/>
        <v>1.2748866634148566</v>
      </c>
      <c r="C14" s="2">
        <f t="shared" si="1"/>
        <v>0.7405878018982383</v>
      </c>
      <c r="D14" s="2">
        <f t="shared" si="4"/>
        <v>17.214524194796752</v>
      </c>
      <c r="F14" s="2">
        <f t="shared" si="2"/>
        <v>1.3419573290244984</v>
      </c>
      <c r="G14" s="2">
        <f t="shared" si="5"/>
        <v>0.7688805638296293</v>
      </c>
      <c r="H14" s="2">
        <f t="shared" si="6"/>
        <v>17.453391230758864</v>
      </c>
    </row>
    <row r="15" spans="1:8" ht="12.75">
      <c r="A15">
        <f t="shared" si="3"/>
        <v>8</v>
      </c>
      <c r="B15" s="2">
        <f t="shared" si="0"/>
        <v>1.3333253110648424</v>
      </c>
      <c r="C15" s="2">
        <f t="shared" si="1"/>
        <v>0.7211291486189672</v>
      </c>
      <c r="D15" s="2">
        <f t="shared" si="4"/>
        <v>18.48941085821161</v>
      </c>
      <c r="F15" s="2">
        <f t="shared" si="2"/>
        <v>1.412348156492416</v>
      </c>
      <c r="G15" s="2">
        <f t="shared" si="5"/>
        <v>0.751434937213367</v>
      </c>
      <c r="H15" s="2">
        <f t="shared" si="6"/>
        <v>18.795348559783363</v>
      </c>
    </row>
    <row r="16" spans="1:8" ht="12.75">
      <c r="A16">
        <f t="shared" si="3"/>
        <v>9</v>
      </c>
      <c r="B16" s="2">
        <f t="shared" si="0"/>
        <v>1.38904682739316</v>
      </c>
      <c r="C16" s="2">
        <f t="shared" si="1"/>
        <v>0.7007341547258565</v>
      </c>
      <c r="D16" s="2">
        <f t="shared" si="4"/>
        <v>19.822736169276453</v>
      </c>
      <c r="F16" s="2">
        <f t="shared" si="2"/>
        <v>1.4814877735125966</v>
      </c>
      <c r="G16" s="2">
        <f t="shared" si="5"/>
        <v>0.7331304474296517</v>
      </c>
      <c r="H16" s="2">
        <f t="shared" si="6"/>
        <v>20.20769671627578</v>
      </c>
    </row>
    <row r="17" spans="1:8" ht="12.75">
      <c r="A17">
        <f t="shared" si="3"/>
        <v>10</v>
      </c>
      <c r="B17" s="2">
        <f t="shared" si="0"/>
        <v>1.4412054243830978</v>
      </c>
      <c r="C17" s="2">
        <f t="shared" si="1"/>
        <v>0.679436247584362</v>
      </c>
      <c r="D17" s="2">
        <f t="shared" si="4"/>
        <v>21.211782996669612</v>
      </c>
      <c r="F17" s="2">
        <f t="shared" si="2"/>
        <v>1.5485937832427044</v>
      </c>
      <c r="G17" s="2">
        <f t="shared" si="5"/>
        <v>0.7139935500902801</v>
      </c>
      <c r="H17" s="2">
        <f t="shared" si="6"/>
        <v>21.689184489788378</v>
      </c>
    </row>
    <row r="18" spans="1:8" ht="12.75">
      <c r="A18">
        <f t="shared" si="3"/>
        <v>11</v>
      </c>
      <c r="B18" s="2">
        <f t="shared" si="0"/>
        <v>1.4889383966259415</v>
      </c>
      <c r="C18" s="2">
        <f t="shared" si="1"/>
        <v>0.6572812244243176</v>
      </c>
      <c r="D18" s="2">
        <f t="shared" si="4"/>
        <v>22.65298842105271</v>
      </c>
      <c r="F18" s="2">
        <f t="shared" si="2"/>
        <v>1.6128448531587625</v>
      </c>
      <c r="G18" s="2">
        <f t="shared" si="5"/>
        <v>0.6940615553727747</v>
      </c>
      <c r="H18" s="2">
        <f t="shared" si="6"/>
        <v>23.237778273031083</v>
      </c>
    </row>
    <row r="19" spans="1:8" ht="12.75">
      <c r="A19">
        <f t="shared" si="3"/>
        <v>12</v>
      </c>
      <c r="B19" s="2">
        <f t="shared" si="0"/>
        <v>1.5313890888546196</v>
      </c>
      <c r="C19" s="2">
        <f t="shared" si="1"/>
        <v>0.6343276161922643</v>
      </c>
      <c r="D19" s="2">
        <f t="shared" si="4"/>
        <v>24.14192681767865</v>
      </c>
      <c r="F19" s="2">
        <f t="shared" si="2"/>
        <v>1.673398716188245</v>
      </c>
      <c r="G19" s="2">
        <f t="shared" si="5"/>
        <v>0.6733830003742101</v>
      </c>
      <c r="H19" s="2">
        <f t="shared" si="6"/>
        <v>24.850623126189845</v>
      </c>
    </row>
    <row r="20" spans="1:8" ht="12.75">
      <c r="A20">
        <f t="shared" si="3"/>
        <v>13</v>
      </c>
      <c r="B20" s="2">
        <f t="shared" si="0"/>
        <v>1.5677326450810922</v>
      </c>
      <c r="C20" s="2">
        <f t="shared" si="1"/>
        <v>0.6106467317227768</v>
      </c>
      <c r="D20" s="2">
        <f t="shared" si="4"/>
        <v>25.673315906533272</v>
      </c>
      <c r="F20" s="2">
        <f t="shared" si="2"/>
        <v>1.7294132998604017</v>
      </c>
      <c r="G20" s="2">
        <f>(K_2-H20-a_21*D20)/K_2</f>
        <v>0.6520177483405909</v>
      </c>
      <c r="H20" s="2">
        <f t="shared" si="6"/>
        <v>26.52402184237809</v>
      </c>
    </row>
    <row r="21" spans="1:8" ht="12.75">
      <c r="A21">
        <f t="shared" si="3"/>
        <v>14</v>
      </c>
      <c r="B21" s="2">
        <f t="shared" si="0"/>
        <v>1.5972035297402223</v>
      </c>
      <c r="C21" s="2">
        <f t="shared" si="1"/>
        <v>0.5863223387726638</v>
      </c>
      <c r="D21" s="2">
        <f t="shared" si="4"/>
        <v>27.241048551614366</v>
      </c>
      <c r="F21" s="2">
        <f t="shared" si="2"/>
        <v>1.780070317026327</v>
      </c>
      <c r="G21" s="2">
        <f>(K_2-H21-a_21*D21)/K_2</f>
        <v>0.6300367753743142</v>
      </c>
      <c r="H21" s="2">
        <f t="shared" si="6"/>
        <v>28.25343514223849</v>
      </c>
    </row>
    <row r="22" spans="1:8" ht="12.75">
      <c r="A22">
        <f t="shared" si="3"/>
        <v>15</v>
      </c>
      <c r="B22" s="2">
        <f t="shared" si="0"/>
        <v>1.6191235243671973</v>
      </c>
      <c r="C22" s="2">
        <f t="shared" si="1"/>
        <v>0.5614499518901299</v>
      </c>
      <c r="D22" s="2">
        <f t="shared" si="4"/>
        <v>28.83825208135459</v>
      </c>
      <c r="F22" s="2">
        <f t="shared" si="2"/>
        <v>1.824600378264677</v>
      </c>
      <c r="G22" s="2">
        <f aca="true" t="shared" si="7" ref="G22:G29">(K_2-H22-a_21*D22)/K_2</f>
        <v>0.6075216163958707</v>
      </c>
      <c r="H22" s="2">
        <f t="shared" si="6"/>
        <v>30.033505459264816</v>
      </c>
    </row>
    <row r="23" spans="1:8" ht="12.75">
      <c r="A23">
        <f t="shared" si="3"/>
        <v>16</v>
      </c>
      <c r="B23" s="2">
        <f t="shared" si="0"/>
        <v>1.6329286839939257</v>
      </c>
      <c r="C23" s="2">
        <f t="shared" si="1"/>
        <v>0.5361357147551348</v>
      </c>
      <c r="D23" s="2">
        <f t="shared" si="4"/>
        <v>30.457375605721786</v>
      </c>
      <c r="F23" s="2">
        <f t="shared" si="2"/>
        <v>1.8623084483291465</v>
      </c>
      <c r="G23" s="2">
        <f t="shared" si="7"/>
        <v>0.5845634570449915</v>
      </c>
      <c r="H23" s="2">
        <f t="shared" si="6"/>
        <v>31.858105837529493</v>
      </c>
    </row>
    <row r="24" spans="1:8" ht="12.75">
      <c r="A24">
        <f t="shared" si="3"/>
        <v>17</v>
      </c>
      <c r="B24" s="2">
        <f t="shared" si="0"/>
        <v>1.6381936219607847</v>
      </c>
      <c r="C24" s="2">
        <f t="shared" si="1"/>
        <v>0.5104948856735497</v>
      </c>
      <c r="D24" s="2">
        <f t="shared" si="4"/>
        <v>32.09030428971571</v>
      </c>
      <c r="F24" s="2">
        <f t="shared" si="2"/>
        <v>1.8925982987069172</v>
      </c>
      <c r="G24" s="2">
        <f t="shared" si="7"/>
        <v>0.5612618761628376</v>
      </c>
      <c r="H24" s="2">
        <f t="shared" si="6"/>
        <v>33.72041428585864</v>
      </c>
    </row>
    <row r="25" spans="1:8" ht="12.75">
      <c r="A25">
        <f t="shared" si="3"/>
        <v>18</v>
      </c>
      <c r="B25" s="2">
        <f t="shared" si="0"/>
        <v>1.63465150949617</v>
      </c>
      <c r="C25" s="2">
        <f t="shared" si="1"/>
        <v>0.4846499579604073</v>
      </c>
      <c r="D25" s="2">
        <f t="shared" si="4"/>
        <v>33.7284979116765</v>
      </c>
      <c r="F25" s="2">
        <f t="shared" si="2"/>
        <v>1.914994534499587</v>
      </c>
      <c r="G25" s="2">
        <f t="shared" si="7"/>
        <v>0.5377232633583863</v>
      </c>
      <c r="H25" s="2">
        <f t="shared" si="6"/>
        <v>35.61301258456555</v>
      </c>
    </row>
    <row r="26" spans="1:8" ht="12.75">
      <c r="A26">
        <f t="shared" si="3"/>
        <v>19</v>
      </c>
      <c r="B26" s="2">
        <f t="shared" si="0"/>
        <v>1.6222083435179162</v>
      </c>
      <c r="C26" s="2">
        <f t="shared" si="1"/>
        <v>0.45872847019294766</v>
      </c>
      <c r="D26" s="2">
        <f t="shared" si="4"/>
        <v>35.36314942117267</v>
      </c>
      <c r="F26" s="2">
        <f t="shared" si="2"/>
        <v>1.9291608175338903</v>
      </c>
      <c r="G26" s="2">
        <f t="shared" si="7"/>
        <v>0.5140589563984147</v>
      </c>
      <c r="H26" s="2">
        <f t="shared" si="6"/>
        <v>37.52800711906514</v>
      </c>
    </row>
    <row r="27" spans="1:8" ht="12.75">
      <c r="A27">
        <f t="shared" si="3"/>
        <v>20</v>
      </c>
      <c r="B27" s="2">
        <f t="shared" si="0"/>
        <v>1.6009503512286039</v>
      </c>
      <c r="C27" s="2">
        <f t="shared" si="1"/>
        <v>0.4328605826700989</v>
      </c>
      <c r="D27" s="2">
        <f t="shared" si="4"/>
        <v>36.98535776469059</v>
      </c>
      <c r="F27" s="2">
        <f t="shared" si="2"/>
        <v>1.9349130775975214</v>
      </c>
      <c r="G27" s="2">
        <f t="shared" si="7"/>
        <v>0.49038316199140247</v>
      </c>
      <c r="H27" s="2">
        <f t="shared" si="6"/>
        <v>39.45716793659903</v>
      </c>
    </row>
    <row r="28" spans="1:8" ht="12.75">
      <c r="A28">
        <f t="shared" si="3"/>
        <v>21</v>
      </c>
      <c r="B28" s="2">
        <f t="shared" si="0"/>
        <v>1.5711438417888295</v>
      </c>
      <c r="C28" s="2">
        <f t="shared" si="1"/>
        <v>0.40717651376982533</v>
      </c>
      <c r="D28" s="2">
        <f t="shared" si="4"/>
        <v>38.586308115919195</v>
      </c>
      <c r="F28" s="2">
        <f t="shared" si="2"/>
        <v>1.9322267932471966</v>
      </c>
      <c r="G28" s="2">
        <f t="shared" si="7"/>
        <v>0.4668107391325617</v>
      </c>
      <c r="H28" s="2">
        <f t="shared" si="6"/>
        <v>41.39208101419655</v>
      </c>
    </row>
    <row r="29" spans="1:8" ht="12.75">
      <c r="A29">
        <f t="shared" si="3"/>
        <v>22</v>
      </c>
      <c r="B29" s="2">
        <f t="shared" si="0"/>
        <v>1.533227343345986</v>
      </c>
      <c r="C29" s="2">
        <f t="shared" si="1"/>
        <v>0.381803941385701</v>
      </c>
      <c r="D29" s="2">
        <f t="shared" si="4"/>
        <v>40.15745195770803</v>
      </c>
      <c r="F29" s="2">
        <f t="shared" si="2"/>
        <v>1.9212378098293694</v>
      </c>
      <c r="G29" s="2">
        <f t="shared" si="7"/>
        <v>0.44345493489898824</v>
      </c>
      <c r="H29" s="2">
        <f t="shared" si="6"/>
        <v>43.324307807443745</v>
      </c>
    </row>
    <row r="30" spans="1:8" ht="12.75">
      <c r="A30">
        <f t="shared" si="3"/>
        <v>23</v>
      </c>
      <c r="B30" s="2">
        <f t="shared" si="0"/>
        <v>1.4877964234565961</v>
      </c>
      <c r="C30" s="2">
        <f t="shared" si="1"/>
        <v>0.3568654789030943</v>
      </c>
      <c r="D30" s="2">
        <f t="shared" si="4"/>
        <v>41.69067930105401</v>
      </c>
      <c r="F30" s="2">
        <f t="shared" si="2"/>
        <v>1.902236608170188</v>
      </c>
      <c r="G30" s="2">
        <f>(K_2-H30-a_21*D30)/K_2</f>
        <v>0.42042516721115253</v>
      </c>
      <c r="H30" s="2">
        <f t="shared" si="6"/>
        <v>45.245545617273116</v>
      </c>
    </row>
    <row r="31" spans="1:8" ht="12.75">
      <c r="A31">
        <f t="shared" si="3"/>
        <v>24</v>
      </c>
      <c r="B31" s="2">
        <f t="shared" si="0"/>
        <v>1.4355821214160007</v>
      </c>
      <c r="C31" s="2">
        <f t="shared" si="1"/>
        <v>0.3324763316276774</v>
      </c>
      <c r="D31" s="2">
        <f t="shared" si="4"/>
        <v>43.178475724510605</v>
      </c>
      <c r="F31" s="2">
        <f t="shared" si="2"/>
        <v>1.875656396501901</v>
      </c>
      <c r="G31" s="2">
        <f>(K_2-H31-a_21*D31)/K_2</f>
        <v>0.39782494700030724</v>
      </c>
      <c r="H31" s="2">
        <f t="shared" si="6"/>
        <v>47.1477822254433</v>
      </c>
    </row>
    <row r="32" spans="1:8" ht="12.75">
      <c r="A32">
        <f t="shared" si="3"/>
        <v>25</v>
      </c>
      <c r="B32" s="2">
        <f t="shared" si="0"/>
        <v>1.3774243638701273</v>
      </c>
      <c r="C32" s="2">
        <f t="shared" si="1"/>
        <v>0.30874222843100796</v>
      </c>
      <c r="D32" s="2">
        <f t="shared" si="4"/>
        <v>44.6140578459266</v>
      </c>
      <c r="F32" s="2">
        <f t="shared" si="2"/>
        <v>1.8420558216576375</v>
      </c>
      <c r="G32" s="2">
        <f aca="true" t="shared" si="8" ref="G32:G38">(K_2-H32-a_21*D32)/K_2</f>
        <v>0.3757500235475213</v>
      </c>
      <c r="H32" s="2">
        <f t="shared" si="6"/>
        <v>49.0234386219452</v>
      </c>
    </row>
    <row r="33" spans="1:8" ht="12.75">
      <c r="A33">
        <f t="shared" si="3"/>
        <v>26</v>
      </c>
      <c r="B33" s="2">
        <f t="shared" si="0"/>
        <v>1.3142420437278866</v>
      </c>
      <c r="C33" s="2">
        <f t="shared" si="1"/>
        <v>0.2857577056840185</v>
      </c>
      <c r="D33" s="2">
        <f t="shared" si="4"/>
        <v>45.99148220979673</v>
      </c>
      <c r="F33" s="2">
        <f t="shared" si="2"/>
        <v>1.802097439168507</v>
      </c>
      <c r="G33" s="2">
        <f t="shared" si="8"/>
        <v>0.35428682231066955</v>
      </c>
      <c r="H33" s="2">
        <f t="shared" si="6"/>
        <v>50.86549444360284</v>
      </c>
    </row>
    <row r="34" spans="1:8" ht="12.75">
      <c r="A34">
        <f t="shared" si="3"/>
        <v>27</v>
      </c>
      <c r="B34" s="2">
        <f t="shared" si="0"/>
        <v>1.2470015888501782</v>
      </c>
      <c r="C34" s="2">
        <f t="shared" si="1"/>
        <v>0.2636047980508971</v>
      </c>
      <c r="D34" s="2">
        <f t="shared" si="4"/>
        <v>47.305724253524616</v>
      </c>
      <c r="F34" s="2">
        <f t="shared" si="2"/>
        <v>1.756523312654658</v>
      </c>
      <c r="G34" s="2">
        <f t="shared" si="8"/>
        <v>0.3335112257580269</v>
      </c>
      <c r="H34" s="2">
        <f t="shared" si="6"/>
        <v>52.66759188277135</v>
      </c>
    </row>
    <row r="35" spans="1:8" ht="12.75">
      <c r="A35">
        <f t="shared" si="3"/>
        <v>28</v>
      </c>
      <c r="B35" s="2">
        <f t="shared" si="0"/>
        <v>1.176685825363999</v>
      </c>
      <c r="C35" s="2">
        <f t="shared" si="1"/>
        <v>0.24235216559912207</v>
      </c>
      <c r="D35" s="2">
        <f t="shared" si="4"/>
        <v>48.55272584237479</v>
      </c>
      <c r="F35" s="2">
        <f t="shared" si="2"/>
        <v>1.7061292134743724</v>
      </c>
      <c r="G35" s="2">
        <f t="shared" si="8"/>
        <v>0.3134877264146614</v>
      </c>
      <c r="H35" s="2">
        <f t="shared" si="6"/>
        <v>54.424115195426005</v>
      </c>
    </row>
    <row r="36" spans="1:8" ht="12.75">
      <c r="A36">
        <f t="shared" si="3"/>
        <v>29</v>
      </c>
      <c r="B36" s="2">
        <f t="shared" si="0"/>
        <v>1.104264766343944</v>
      </c>
      <c r="C36" s="2">
        <f t="shared" si="1"/>
        <v>0.22205466127811024</v>
      </c>
      <c r="D36" s="2">
        <f t="shared" si="4"/>
        <v>49.72941166773879</v>
      </c>
      <c r="F36" s="2">
        <f t="shared" si="2"/>
        <v>1.6517388618074427</v>
      </c>
      <c r="G36" s="2">
        <f t="shared" si="8"/>
        <v>0.2942689594890722</v>
      </c>
      <c r="H36" s="2">
        <f t="shared" si="6"/>
        <v>56.130244408900374</v>
      </c>
    </row>
    <row r="37" spans="1:8" ht="12.75">
      <c r="A37">
        <f t="shared" si="3"/>
        <v>30</v>
      </c>
      <c r="B37" s="2">
        <f t="shared" si="0"/>
        <v>1.0306696629518837</v>
      </c>
      <c r="C37" s="2">
        <f t="shared" si="1"/>
        <v>0.20275331930563356</v>
      </c>
      <c r="D37" s="2">
        <f t="shared" si="4"/>
        <v>50.83367643408273</v>
      </c>
      <c r="F37" s="2">
        <f t="shared" si="2"/>
        <v>1.594179505738048</v>
      </c>
      <c r="G37" s="2">
        <f t="shared" si="8"/>
        <v>0.27589560196806295</v>
      </c>
      <c r="H37" s="2">
        <f t="shared" si="6"/>
        <v>57.78198327070782</v>
      </c>
    </row>
    <row r="38" spans="1:8" ht="12.75">
      <c r="A38">
        <f t="shared" si="3"/>
        <v>31</v>
      </c>
      <c r="B38" s="2">
        <f t="shared" si="0"/>
        <v>0.9567712855547456</v>
      </c>
      <c r="C38" s="2">
        <f t="shared" si="1"/>
        <v>0.18447572514742447</v>
      </c>
      <c r="D38" s="2">
        <f t="shared" si="4"/>
        <v>51.86434609703462</v>
      </c>
      <c r="F38" s="2">
        <f t="shared" si="2"/>
        <v>1.534259902840288</v>
      </c>
      <c r="G38" s="2">
        <f t="shared" si="8"/>
        <v>0.2583966075101301</v>
      </c>
      <c r="H38" s="2">
        <f t="shared" si="6"/>
        <v>59.37616277644587</v>
      </c>
    </row>
    <row r="39" spans="1:8" ht="12.75">
      <c r="A39">
        <f t="shared" si="3"/>
        <v>32</v>
      </c>
      <c r="B39" s="2">
        <f aca="true" t="shared" si="9" ref="B39:B55">r_1*D39*C39</f>
        <v>0.8833630036307986</v>
      </c>
      <c r="C39" s="2">
        <f aca="true" t="shared" si="10" ref="C39:C55">(K_1-D39-a_12*H39)/K_1</f>
        <v>0.16723671277767557</v>
      </c>
      <c r="D39" s="2">
        <f t="shared" si="4"/>
        <v>52.821117382589364</v>
      </c>
      <c r="F39" s="2">
        <f aca="true" t="shared" si="11" ref="F39:F55">r_2*H39*G39</f>
        <v>1.472751483171946</v>
      </c>
      <c r="G39" s="2">
        <f>(K_2-H39-a_21*D39)/K_2</f>
        <v>0.24178973292082986</v>
      </c>
      <c r="H39" s="2">
        <f t="shared" si="6"/>
        <v>60.91042267928616</v>
      </c>
    </row>
    <row r="40" spans="1:8" ht="12.75">
      <c r="A40">
        <f aca="true" t="shared" si="12" ref="A40:A55">A39+dt</f>
        <v>33</v>
      </c>
      <c r="B40" s="2">
        <f t="shared" si="9"/>
        <v>0.8111488484491663</v>
      </c>
      <c r="C40" s="2">
        <f t="shared" si="10"/>
        <v>0.15103932532550787</v>
      </c>
      <c r="D40" s="2">
        <f t="shared" si="4"/>
        <v>53.70448038622016</v>
      </c>
      <c r="F40" s="2">
        <f t="shared" si="11"/>
        <v>1.4103731683648317</v>
      </c>
      <c r="G40" s="2">
        <f>(K_2-H40-a_21*D40)/K_2</f>
        <v>0.22608230300881155</v>
      </c>
      <c r="H40" s="2">
        <f t="shared" si="6"/>
        <v>62.383174162458104</v>
      </c>
    </row>
    <row r="41" spans="1:8" ht="12.75">
      <c r="A41">
        <f t="shared" si="12"/>
        <v>34</v>
      </c>
      <c r="B41" s="2">
        <f t="shared" si="9"/>
        <v>0.7407364056892636</v>
      </c>
      <c r="C41" s="2">
        <f t="shared" si="10"/>
        <v>0.13587597099919205</v>
      </c>
      <c r="D41" s="2">
        <f t="shared" si="4"/>
        <v>54.515629234669326</v>
      </c>
      <c r="F41" s="2">
        <f t="shared" si="11"/>
        <v>1.3477800298146811</v>
      </c>
      <c r="G41" s="2">
        <f aca="true" t="shared" si="13" ref="G41:G49">(K_2-H41-a_21*D41)/K_2</f>
        <v>0.21127215623005152</v>
      </c>
      <c r="H41" s="2">
        <f t="shared" si="6"/>
        <v>63.79354733082294</v>
      </c>
    </row>
    <row r="42" spans="1:8" ht="12.75">
      <c r="A42">
        <f t="shared" si="12"/>
        <v>35</v>
      </c>
      <c r="B42" s="2">
        <f t="shared" si="9"/>
        <v>0.6726341187860141</v>
      </c>
      <c r="C42" s="2">
        <f t="shared" si="10"/>
        <v>0.12172970679322603</v>
      </c>
      <c r="D42" s="2">
        <f t="shared" si="4"/>
        <v>55.25636564035859</v>
      </c>
      <c r="F42" s="2">
        <f t="shared" si="11"/>
        <v>1.2855557139014668</v>
      </c>
      <c r="G42" s="2">
        <f t="shared" si="13"/>
        <v>0.19734871332669196</v>
      </c>
      <c r="H42" s="2">
        <f t="shared" si="6"/>
        <v>65.14132736063762</v>
      </c>
    </row>
    <row r="43" spans="1:8" ht="12.75">
      <c r="A43">
        <f t="shared" si="12"/>
        <v>36</v>
      </c>
      <c r="B43" s="2">
        <f t="shared" si="9"/>
        <v>0.6072523981177514</v>
      </c>
      <c r="C43" s="2">
        <f t="shared" si="10"/>
        <v>0.10857558703585851</v>
      </c>
      <c r="D43" s="2">
        <f t="shared" si="4"/>
        <v>55.9289997591446</v>
      </c>
      <c r="F43" s="2">
        <f t="shared" si="11"/>
        <v>1.2242083591371682</v>
      </c>
      <c r="G43" s="2">
        <f t="shared" si="13"/>
        <v>0.18429411444210872</v>
      </c>
      <c r="H43" s="2">
        <f t="shared" si="6"/>
        <v>66.42688307453909</v>
      </c>
    </row>
    <row r="44" spans="1:8" ht="12.75">
      <c r="A44">
        <f t="shared" si="12"/>
        <v>37</v>
      </c>
      <c r="B44" s="2">
        <f t="shared" si="9"/>
        <v>0.5449078257325173</v>
      </c>
      <c r="C44" s="2">
        <f t="shared" si="10"/>
        <v>0.09638202125899518</v>
      </c>
      <c r="D44" s="2">
        <f t="shared" si="4"/>
        <v>56.53625215726235</v>
      </c>
      <c r="F44" s="2">
        <f t="shared" si="11"/>
        <v>1.1641695859169878</v>
      </c>
      <c r="G44" s="2">
        <f t="shared" si="13"/>
        <v>0.17208437606040927</v>
      </c>
      <c r="H44" s="2">
        <f t="shared" si="6"/>
        <v>67.65109143367626</v>
      </c>
    </row>
    <row r="45" spans="1:8" ht="12.75">
      <c r="A45">
        <f t="shared" si="12"/>
        <v>38</v>
      </c>
      <c r="B45" s="2">
        <f t="shared" si="9"/>
        <v>0.4858297115297556</v>
      </c>
      <c r="C45" s="2">
        <f t="shared" si="10"/>
        <v>0.08511209507208506</v>
      </c>
      <c r="D45" s="2">
        <f t="shared" si="4"/>
        <v>57.08115998299487</v>
      </c>
      <c r="F45" s="2">
        <f t="shared" si="11"/>
        <v>1.105796053475523</v>
      </c>
      <c r="G45" s="2">
        <f t="shared" si="13"/>
        <v>0.16069052664941252</v>
      </c>
      <c r="H45" s="2">
        <f t="shared" si="6"/>
        <v>68.81526101959325</v>
      </c>
    </row>
    <row r="46" spans="1:8" ht="12.75">
      <c r="A46">
        <f t="shared" si="12"/>
        <v>39</v>
      </c>
      <c r="B46" s="2">
        <f t="shared" si="9"/>
        <v>0.430168280985149</v>
      </c>
      <c r="C46" s="2">
        <f t="shared" si="10"/>
        <v>0.07472481768940988</v>
      </c>
      <c r="D46" s="2">
        <f t="shared" si="4"/>
        <v>57.56698969452462</v>
      </c>
      <c r="F46" s="2">
        <f t="shared" si="11"/>
        <v>1.049373044526238</v>
      </c>
      <c r="G46" s="2">
        <f t="shared" si="13"/>
        <v>0.15007968821604398</v>
      </c>
      <c r="H46" s="2">
        <f t="shared" si="6"/>
        <v>69.92105707306878</v>
      </c>
    </row>
    <row r="47" spans="1:8" ht="12.75">
      <c r="A47">
        <f t="shared" si="12"/>
        <v>40</v>
      </c>
      <c r="B47" s="2">
        <f t="shared" si="9"/>
        <v>0.3780038407547231</v>
      </c>
      <c r="C47" s="2">
        <f t="shared" si="10"/>
        <v>0.0651762696569272</v>
      </c>
      <c r="D47" s="2">
        <f t="shared" si="4"/>
        <v>57.99715797550977</v>
      </c>
      <c r="F47" s="2">
        <f t="shared" si="11"/>
        <v>0.9951195462951867</v>
      </c>
      <c r="G47" s="2">
        <f t="shared" si="13"/>
        <v>0.14021607937930142</v>
      </c>
      <c r="H47" s="2">
        <f t="shared" si="6"/>
        <v>70.97043011759501</v>
      </c>
    </row>
    <row r="48" spans="1:8" ht="12.75">
      <c r="A48">
        <f t="shared" si="12"/>
        <v>41</v>
      </c>
      <c r="B48" s="2">
        <f t="shared" si="9"/>
        <v>0.32935636113838057</v>
      </c>
      <c r="C48" s="2">
        <f t="shared" si="10"/>
        <v>0.05642063351790405</v>
      </c>
      <c r="D48" s="2">
        <f t="shared" si="4"/>
        <v>58.375161816264495</v>
      </c>
      <c r="F48" s="2">
        <f t="shared" si="11"/>
        <v>0.9431943362211158</v>
      </c>
      <c r="G48" s="2">
        <f t="shared" si="13"/>
        <v>0.13106192346563536</v>
      </c>
      <c r="H48" s="2">
        <f t="shared" si="6"/>
        <v>71.9655496638902</v>
      </c>
    </row>
    <row r="49" spans="1:8" ht="12.75">
      <c r="A49">
        <f t="shared" si="12"/>
        <v>42</v>
      </c>
      <c r="B49" s="2">
        <f t="shared" si="9"/>
        <v>0.2841950195761893</v>
      </c>
      <c r="C49" s="2">
        <f t="shared" si="10"/>
        <v>0.048411098225414693</v>
      </c>
      <c r="D49" s="2">
        <f t="shared" si="4"/>
        <v>58.704518177402875</v>
      </c>
      <c r="F49" s="2">
        <f t="shared" si="11"/>
        <v>0.8937026405978549</v>
      </c>
      <c r="G49" s="2">
        <f t="shared" si="13"/>
        <v>0.12257825214990542</v>
      </c>
      <c r="H49" s="2">
        <f t="shared" si="6"/>
        <v>72.90874400011131</v>
      </c>
    </row>
    <row r="50" spans="1:8" ht="12.75">
      <c r="A50">
        <f t="shared" si="12"/>
        <v>43</v>
      </c>
      <c r="B50" s="2">
        <f t="shared" si="9"/>
        <v>0.24244735600038259</v>
      </c>
      <c r="C50" s="2">
        <f t="shared" si="10"/>
        <v>0.041100634826663554</v>
      </c>
      <c r="D50" s="2">
        <f t="shared" si="4"/>
        <v>58.98871319697906</v>
      </c>
      <c r="F50" s="2">
        <f t="shared" si="11"/>
        <v>0.8467030052183384</v>
      </c>
      <c r="G50" s="2">
        <f>(K_2-H50-a_21*D50)/K_2</f>
        <v>0.1147256010820785</v>
      </c>
      <c r="H50" s="2">
        <f t="shared" si="6"/>
        <v>73.80244664070916</v>
      </c>
    </row>
    <row r="51" spans="1:8" ht="12.75">
      <c r="A51">
        <f t="shared" si="12"/>
        <v>44</v>
      </c>
      <c r="B51" s="2">
        <f t="shared" si="9"/>
        <v>0.2040077909344557</v>
      </c>
      <c r="C51" s="2">
        <f t="shared" si="10"/>
        <v>0.034442646240567996</v>
      </c>
      <c r="D51" s="2">
        <f t="shared" si="4"/>
        <v>59.231160552979446</v>
      </c>
      <c r="F51" s="2">
        <f t="shared" si="11"/>
        <v>0.8022140908051508</v>
      </c>
      <c r="G51" s="2">
        <f>(K_2-H51-a_21*D51)/K_2</f>
        <v>0.10746459867395364</v>
      </c>
      <c r="H51" s="2">
        <f t="shared" si="6"/>
        <v>74.64914964592751</v>
      </c>
    </row>
    <row r="52" spans="1:8" ht="12.75">
      <c r="A52">
        <f t="shared" si="12"/>
        <v>45</v>
      </c>
      <c r="B52" s="2">
        <f t="shared" si="9"/>
        <v>0.16874534558671192</v>
      </c>
      <c r="C52" s="2">
        <f t="shared" si="10"/>
        <v>0.028391497877197695</v>
      </c>
      <c r="D52" s="2">
        <f t="shared" si="4"/>
        <v>59.4351683439139</v>
      </c>
      <c r="F52" s="2">
        <f t="shared" si="11"/>
        <v>0.760221176871051</v>
      </c>
      <c r="G52" s="2">
        <f aca="true" t="shared" si="14" ref="G52:G62">(K_2-H52-a_21*D52)/K_2</f>
        <v>0.1007564527956896</v>
      </c>
      <c r="H52" s="2">
        <f t="shared" si="6"/>
        <v>75.45136373673266</v>
      </c>
    </row>
    <row r="53" spans="1:8" ht="12.75">
      <c r="A53">
        <f t="shared" si="12"/>
        <v>46</v>
      </c>
      <c r="B53" s="2">
        <f t="shared" si="9"/>
        <v>0.13651047717938117</v>
      </c>
      <c r="C53" s="2">
        <f t="shared" si="10"/>
        <v>0.02290293853697527</v>
      </c>
      <c r="D53" s="2">
        <f t="shared" si="4"/>
        <v>59.603913689500615</v>
      </c>
      <c r="F53" s="2">
        <f t="shared" si="11"/>
        <v>0.7206822217777633</v>
      </c>
      <c r="G53" s="2">
        <f t="shared" si="14"/>
        <v>0.09456334264597113</v>
      </c>
      <c r="H53" s="2">
        <f t="shared" si="6"/>
        <v>76.21158491360372</v>
      </c>
    </row>
    <row r="54" spans="1:8" ht="12.75">
      <c r="A54">
        <f t="shared" si="12"/>
        <v>47</v>
      </c>
      <c r="B54" s="2">
        <f t="shared" si="9"/>
        <v>0.10714100166714398</v>
      </c>
      <c r="C54" s="2">
        <f t="shared" si="10"/>
        <v>0.017934422656292668</v>
      </c>
      <c r="D54" s="2">
        <f t="shared" si="4"/>
        <v>59.74042416667999</v>
      </c>
      <c r="F54" s="2">
        <f t="shared" si="11"/>
        <v>0.6835333819636666</v>
      </c>
      <c r="G54" s="2">
        <f t="shared" si="14"/>
        <v>0.08884872465292351</v>
      </c>
      <c r="H54" s="2">
        <f t="shared" si="6"/>
        <v>76.93226713538148</v>
      </c>
    </row>
    <row r="55" spans="1:8" ht="12.75">
      <c r="A55">
        <f t="shared" si="12"/>
        <v>48</v>
      </c>
      <c r="B55" s="2">
        <f t="shared" si="9"/>
        <v>0.0804671204775335</v>
      </c>
      <c r="C55" s="2">
        <f t="shared" si="10"/>
        <v>0.013445345729802867</v>
      </c>
      <c r="D55" s="2">
        <f t="shared" si="4"/>
        <v>59.84756516834714</v>
      </c>
      <c r="F55" s="2">
        <f t="shared" si="11"/>
        <v>0.6486939387321411</v>
      </c>
      <c r="G55" s="2">
        <f t="shared" si="14"/>
        <v>0.08357756209538475</v>
      </c>
      <c r="H55" s="2">
        <f t="shared" si="6"/>
        <v>77.61580051734515</v>
      </c>
    </row>
    <row r="56" spans="1:8" ht="12.75">
      <c r="A56">
        <f aca="true" t="shared" si="15" ref="A56:A106">A55+dt</f>
        <v>49</v>
      </c>
      <c r="B56" s="2">
        <f aca="true" t="shared" si="16" ref="B56:B106">r_1*D56*C56</f>
        <v>0.05631559945588502</v>
      </c>
      <c r="C56" s="2">
        <f aca="true" t="shared" si="17" ref="C56:C106">(K_1-D56-a_12*H56)/K_1</f>
        <v>0.009397204831366822</v>
      </c>
      <c r="D56" s="2">
        <f t="shared" si="4"/>
        <v>59.928032288824674</v>
      </c>
      <c r="F56" s="2">
        <f aca="true" t="shared" si="18" ref="F56:F106">r_2*H56*G56</f>
        <v>0.6160706167426009</v>
      </c>
      <c r="G56" s="2">
        <f t="shared" si="14"/>
        <v>0.07871648836732026</v>
      </c>
      <c r="H56" s="2">
        <f t="shared" si="6"/>
        <v>78.26449445607729</v>
      </c>
    </row>
    <row r="57" spans="1:8" ht="12.75">
      <c r="A57">
        <f t="shared" si="15"/>
        <v>50</v>
      </c>
      <c r="B57" s="2">
        <f t="shared" si="16"/>
        <v>0.03451316876969696</v>
      </c>
      <c r="C57" s="2">
        <f t="shared" si="17"/>
        <v>0.005753695753094945</v>
      </c>
      <c r="D57" s="2">
        <f t="shared" si="4"/>
        <v>59.98434788828056</v>
      </c>
      <c r="F57" s="2">
        <f t="shared" si="18"/>
        <v>0.5855613051756194</v>
      </c>
      <c r="G57" s="2">
        <f t="shared" si="14"/>
        <v>0.07423391359266365</v>
      </c>
      <c r="H57" s="2">
        <f t="shared" si="6"/>
        <v>78.88056507281989</v>
      </c>
    </row>
    <row r="58" spans="1:8" ht="12.75">
      <c r="A58">
        <f t="shared" si="15"/>
        <v>51</v>
      </c>
      <c r="B58" s="2">
        <f t="shared" si="16"/>
        <v>0.0148892242080673</v>
      </c>
      <c r="C58" s="2">
        <f t="shared" si="17"/>
        <v>0.002480757539519871</v>
      </c>
      <c r="D58" s="2">
        <f t="shared" si="4"/>
        <v>60.01886105705026</v>
      </c>
      <c r="F58" s="2">
        <f t="shared" si="18"/>
        <v>0.5570582115685758</v>
      </c>
      <c r="G58" s="2">
        <f t="shared" si="14"/>
        <v>0.07010008376636155</v>
      </c>
      <c r="H58" s="2">
        <f t="shared" si="6"/>
        <v>79.46612637799551</v>
      </c>
    </row>
    <row r="59" spans="1:8" ht="12.75">
      <c r="A59">
        <f t="shared" si="15"/>
        <v>52</v>
      </c>
      <c r="B59" s="2">
        <f t="shared" si="16"/>
        <v>-0.002722084887116477</v>
      </c>
      <c r="C59" s="2">
        <f t="shared" si="17"/>
        <v>-0.00045342576040368954</v>
      </c>
      <c r="D59" s="2">
        <f t="shared" si="4"/>
        <v>60.03375028125833</v>
      </c>
      <c r="F59" s="2">
        <f t="shared" si="18"/>
        <v>0.5304504908121573</v>
      </c>
      <c r="G59" s="2">
        <f t="shared" si="14"/>
        <v>0.06628710086118393</v>
      </c>
      <c r="H59" s="2">
        <f t="shared" si="6"/>
        <v>80.02318458956408</v>
      </c>
    </row>
    <row r="60" spans="1:8" ht="12.75">
      <c r="A60">
        <f t="shared" si="15"/>
        <v>53</v>
      </c>
      <c r="B60" s="2">
        <f t="shared" si="16"/>
        <v>-0.01848029609152577</v>
      </c>
      <c r="C60" s="2">
        <f t="shared" si="17"/>
        <v>-0.0030784573655932945</v>
      </c>
      <c r="D60" s="2">
        <f t="shared" si="4"/>
        <v>60.03102819637121</v>
      </c>
      <c r="F60" s="2">
        <f t="shared" si="18"/>
        <v>0.505626399042501</v>
      </c>
      <c r="G60" s="2">
        <f t="shared" si="14"/>
        <v>0.06276891148835034</v>
      </c>
      <c r="H60" s="2">
        <f t="shared" si="6"/>
        <v>80.55363508037624</v>
      </c>
    </row>
    <row r="61" spans="1:8" ht="12.75">
      <c r="A61">
        <f t="shared" si="15"/>
        <v>54</v>
      </c>
      <c r="B61" s="2">
        <f t="shared" si="16"/>
        <v>-0.032537521602851574</v>
      </c>
      <c r="C61" s="2">
        <f t="shared" si="17"/>
        <v>-0.005421786399890536</v>
      </c>
      <c r="D61" s="2">
        <f t="shared" si="4"/>
        <v>60.012547900279685</v>
      </c>
      <c r="F61" s="2">
        <f t="shared" si="18"/>
        <v>0.4824750253527463</v>
      </c>
      <c r="G61" s="2">
        <f t="shared" si="14"/>
        <v>0.05952127080201052</v>
      </c>
      <c r="H61" s="2">
        <f t="shared" si="6"/>
        <v>81.05926147941874</v>
      </c>
    </row>
    <row r="62" spans="1:8" ht="12.75">
      <c r="A62">
        <f t="shared" si="15"/>
        <v>55</v>
      </c>
      <c r="B62" s="2">
        <f t="shared" si="16"/>
        <v>-0.04503770808425957</v>
      </c>
      <c r="C62" s="2">
        <f t="shared" si="17"/>
        <v>-0.007508786310625694</v>
      </c>
      <c r="D62" s="2">
        <f t="shared" si="4"/>
        <v>59.98001037867683</v>
      </c>
      <c r="F62" s="2">
        <f t="shared" si="18"/>
        <v>0.46088765443374374</v>
      </c>
      <c r="G62" s="2">
        <f t="shared" si="14"/>
        <v>0.05652168744367794</v>
      </c>
      <c r="H62" s="2">
        <f t="shared" si="6"/>
        <v>81.54173650477148</v>
      </c>
    </row>
    <row r="63" spans="1:8" ht="12.75">
      <c r="A63">
        <f t="shared" si="15"/>
        <v>56</v>
      </c>
      <c r="B63" s="2">
        <f t="shared" si="16"/>
        <v>-0.05611620091484099</v>
      </c>
      <c r="C63" s="2">
        <f t="shared" si="17"/>
        <v>-0.009362847501951847</v>
      </c>
      <c r="D63" s="2">
        <f t="shared" si="4"/>
        <v>59.93497267059257</v>
      </c>
      <c r="F63" s="2">
        <f t="shared" si="18"/>
        <v>0.44075881132405065</v>
      </c>
      <c r="G63" s="2">
        <f>(K_2-H63-a_21*D63)/K_2</f>
        <v>0.05374935446801468</v>
      </c>
      <c r="H63" s="2">
        <f t="shared" si="6"/>
        <v>82.00262415920523</v>
      </c>
    </row>
    <row r="64" spans="1:8" ht="12.75">
      <c r="A64">
        <f t="shared" si="15"/>
        <v>57</v>
      </c>
      <c r="B64" s="2">
        <f t="shared" si="16"/>
        <v>-0.06589955303199117</v>
      </c>
      <c r="C64" s="2">
        <f t="shared" si="17"/>
        <v>-0.01100547954942364</v>
      </c>
      <c r="D64" s="2">
        <f t="shared" si="4"/>
        <v>59.87885646967773</v>
      </c>
      <c r="F64" s="2">
        <f t="shared" si="18"/>
        <v>0.421987036124693</v>
      </c>
      <c r="G64" s="2">
        <f>(K_2-H64-a_21*D64)/K_2</f>
        <v>0.051185070398620004</v>
      </c>
      <c r="H64" s="2">
        <f t="shared" si="6"/>
        <v>82.44338297052927</v>
      </c>
    </row>
    <row r="65" spans="1:8" ht="12.75">
      <c r="A65">
        <f t="shared" si="15"/>
        <v>58</v>
      </c>
      <c r="B65" s="2">
        <f t="shared" si="16"/>
        <v>-0.07450552649289614</v>
      </c>
      <c r="C65" s="2">
        <f t="shared" si="17"/>
        <v>-0.012456419199727193</v>
      </c>
      <c r="D65" s="2">
        <f t="shared" si="4"/>
        <v>59.81295691664574</v>
      </c>
      <c r="F65" s="2">
        <f t="shared" si="18"/>
        <v>0.4044754323790179</v>
      </c>
      <c r="G65" s="2">
        <f aca="true" t="shared" si="19" ref="G65:G74">(K_2-H65-a_21*D65)/K_2</f>
        <v>0.048811153844668664</v>
      </c>
      <c r="H65" s="2">
        <f t="shared" si="6"/>
        <v>82.86537000665396</v>
      </c>
    </row>
    <row r="66" spans="1:8" ht="12.75">
      <c r="A66">
        <f t="shared" si="15"/>
        <v>59</v>
      </c>
      <c r="B66" s="2">
        <f t="shared" si="16"/>
        <v>-0.08204324249097558</v>
      </c>
      <c r="C66" s="2">
        <f t="shared" si="17"/>
        <v>-0.013733741096693279</v>
      </c>
      <c r="D66" s="2">
        <f t="shared" si="4"/>
        <v>59.73845139015284</v>
      </c>
      <c r="F66" s="2">
        <f t="shared" si="18"/>
        <v>0.3881320282595293</v>
      </c>
      <c r="G66" s="2">
        <f t="shared" si="19"/>
        <v>0.04661135447209456</v>
      </c>
      <c r="H66" s="2">
        <f t="shared" si="6"/>
        <v>83.26984543903298</v>
      </c>
    </row>
    <row r="67" spans="1:8" ht="12.75">
      <c r="A67">
        <f t="shared" si="15"/>
        <v>60</v>
      </c>
      <c r="B67" s="2">
        <f t="shared" si="16"/>
        <v>-0.08861344261258122</v>
      </c>
      <c r="C67" s="2">
        <f t="shared" si="17"/>
        <v>-0.014853968813081195</v>
      </c>
      <c r="D67" s="2">
        <f t="shared" si="4"/>
        <v>59.656408147661864</v>
      </c>
      <c r="F67" s="2">
        <f t="shared" si="18"/>
        <v>0.372869985052769</v>
      </c>
      <c r="G67" s="2">
        <f t="shared" si="19"/>
        <v>0.04457076256697083</v>
      </c>
      <c r="H67" s="2">
        <f t="shared" si="6"/>
        <v>83.65797746729251</v>
      </c>
    </row>
    <row r="68" spans="1:8" ht="12.75">
      <c r="A68">
        <f t="shared" si="15"/>
        <v>61</v>
      </c>
      <c r="B68" s="2">
        <f t="shared" si="16"/>
        <v>-0.09430883048427767</v>
      </c>
      <c r="C68" s="2">
        <f t="shared" si="17"/>
        <v>-0.015832184312219225</v>
      </c>
      <c r="D68" s="2">
        <f t="shared" si="4"/>
        <v>59.56779470504928</v>
      </c>
      <c r="F68" s="2">
        <f t="shared" si="18"/>
        <v>0.3586076829065676</v>
      </c>
      <c r="G68" s="2">
        <f t="shared" si="19"/>
        <v>0.0426757189507029</v>
      </c>
      <c r="H68" s="2">
        <f t="shared" si="6"/>
        <v>84.03084745234528</v>
      </c>
    </row>
    <row r="69" spans="1:8" ht="12.75">
      <c r="A69">
        <f t="shared" si="15"/>
        <v>62</v>
      </c>
      <c r="B69" s="2">
        <f t="shared" si="16"/>
        <v>-0.09921446858990147</v>
      </c>
      <c r="C69" s="2">
        <f t="shared" si="17"/>
        <v>-0.016682134421909255</v>
      </c>
      <c r="D69" s="2">
        <f t="shared" si="4"/>
        <v>59.473485874565</v>
      </c>
      <c r="F69" s="2">
        <f t="shared" si="18"/>
        <v>0.34526870954296995</v>
      </c>
      <c r="G69" s="2">
        <f t="shared" si="19"/>
        <v>0.040913726601220994</v>
      </c>
      <c r="H69" s="2">
        <f t="shared" si="6"/>
        <v>84.38945513525185</v>
      </c>
    </row>
    <row r="70" spans="1:8" ht="12.75">
      <c r="A70">
        <f t="shared" si="15"/>
        <v>63</v>
      </c>
      <c r="B70" s="2">
        <f t="shared" si="16"/>
        <v>-0.10340820992848104</v>
      </c>
      <c r="C70" s="2">
        <f t="shared" si="17"/>
        <v>-0.01741633328372508</v>
      </c>
      <c r="D70" s="2">
        <f t="shared" si="4"/>
        <v>59.3742714059751</v>
      </c>
      <c r="F70" s="2">
        <f t="shared" si="18"/>
        <v>0.3327817737295906</v>
      </c>
      <c r="G70" s="2">
        <f t="shared" si="19"/>
        <v>0.03927336499486723</v>
      </c>
      <c r="H70" s="2">
        <f t="shared" si="6"/>
        <v>84.73472384479481</v>
      </c>
    </row>
    <row r="71" spans="1:8" ht="12.75">
      <c r="A71">
        <f t="shared" si="15"/>
        <v>64</v>
      </c>
      <c r="B71" s="2">
        <f t="shared" si="16"/>
        <v>-0.10696114837205539</v>
      </c>
      <c r="C71" s="2">
        <f t="shared" si="17"/>
        <v>-0.01804616005308823</v>
      </c>
      <c r="D71" s="2">
        <f t="shared" si="4"/>
        <v>59.27086319604662</v>
      </c>
      <c r="F71" s="2">
        <f t="shared" si="18"/>
        <v>0.32108056178432814</v>
      </c>
      <c r="G71" s="2">
        <f t="shared" si="19"/>
        <v>0.03774420790285982</v>
      </c>
      <c r="H71" s="2">
        <f t="shared" si="6"/>
        <v>85.06750561852441</v>
      </c>
    </row>
    <row r="72" spans="1:8" ht="12.75">
      <c r="A72">
        <f t="shared" si="15"/>
        <v>65</v>
      </c>
      <c r="B72" s="2">
        <f t="shared" si="16"/>
        <v>-0.10993807511997587</v>
      </c>
      <c r="C72" s="2">
        <f t="shared" si="17"/>
        <v>-0.018581951378289288</v>
      </c>
      <c r="D72" s="2">
        <f t="shared" si="4"/>
        <v>59.16390204767456</v>
      </c>
      <c r="F72" s="2">
        <f t="shared" si="18"/>
        <v>0.31010355227539643</v>
      </c>
      <c r="G72" s="2">
        <f t="shared" si="19"/>
        <v>0.036316745146778025</v>
      </c>
      <c r="H72" s="2">
        <f t="shared" si="6"/>
        <v>85.38858618030874</v>
      </c>
    </row>
    <row r="73" spans="1:8" ht="12.75">
      <c r="A73">
        <f t="shared" si="15"/>
        <v>66</v>
      </c>
      <c r="B73" s="2">
        <f t="shared" si="16"/>
        <v>-0.11239793159789466</v>
      </c>
      <c r="C73" s="2">
        <f t="shared" si="17"/>
        <v>-0.01903308838846648</v>
      </c>
      <c r="D73" s="2">
        <f aca="true" t="shared" si="20" ref="D73:D107">D72+B72*dt</f>
        <v>59.053963972554584</v>
      </c>
      <c r="F73" s="2">
        <f t="shared" si="18"/>
        <v>0.2997938013618283</v>
      </c>
      <c r="G73" s="2">
        <f t="shared" si="19"/>
        <v>0.03498230863240859</v>
      </c>
      <c r="H73" s="2">
        <f aca="true" t="shared" si="21" ref="H73:H107">H72+F72*dt</f>
        <v>85.69868973258413</v>
      </c>
    </row>
    <row r="74" spans="1:8" ht="12.75">
      <c r="A74">
        <f t="shared" si="15"/>
        <v>67</v>
      </c>
      <c r="B74" s="2">
        <f t="shared" si="16"/>
        <v>-0.11439425158389079</v>
      </c>
      <c r="C74" s="2">
        <f t="shared" si="17"/>
        <v>-0.019408078079296658</v>
      </c>
      <c r="D74" s="2">
        <f t="shared" si="20"/>
        <v>58.94156604095669</v>
      </c>
      <c r="F74" s="2">
        <f t="shared" si="18"/>
        <v>0.29009870887687855</v>
      </c>
      <c r="G74" s="2">
        <f t="shared" si="19"/>
        <v>0.03373300283398237</v>
      </c>
      <c r="H74" s="2">
        <f t="shared" si="21"/>
        <v>85.99848353394596</v>
      </c>
    </row>
    <row r="75" spans="1:8" ht="12.75">
      <c r="A75">
        <f t="shared" si="15"/>
        <v>68</v>
      </c>
      <c r="B75" s="2">
        <f t="shared" si="16"/>
        <v>-0.11597558732908017</v>
      </c>
      <c r="C75" s="2">
        <f t="shared" si="17"/>
        <v>-0.019714629107842184</v>
      </c>
      <c r="D75" s="2">
        <f t="shared" si="20"/>
        <v>58.8271717893728</v>
      </c>
      <c r="F75" s="2">
        <f t="shared" si="18"/>
        <v>0.2809697732580417</v>
      </c>
      <c r="G75" s="2">
        <f>(K_2-H75-a_21*D75)/K_2</f>
        <v>0.03256163978536241</v>
      </c>
      <c r="H75" s="2">
        <f t="shared" si="21"/>
        <v>86.28858224282284</v>
      </c>
    </row>
    <row r="76" spans="1:8" ht="12.75">
      <c r="A76">
        <f t="shared" si="15"/>
        <v>69</v>
      </c>
      <c r="B76" s="2">
        <f t="shared" si="16"/>
        <v>-0.11718591604007762</v>
      </c>
      <c r="C76" s="2">
        <f t="shared" si="17"/>
        <v>-0.019959722100841546</v>
      </c>
      <c r="D76" s="2">
        <f t="shared" si="20"/>
        <v>58.711196202043716</v>
      </c>
      <c r="F76" s="2">
        <f t="shared" si="18"/>
        <v>0.27236234173869694</v>
      </c>
      <c r="G76" s="2">
        <f>(K_2-H76-a_21*D76)/K_2</f>
        <v>0.03146167854583604</v>
      </c>
      <c r="H76" s="2">
        <f t="shared" si="21"/>
        <v>86.56955201608088</v>
      </c>
    </row>
    <row r="77" spans="1:8" ht="12.75">
      <c r="A77">
        <f t="shared" si="15"/>
        <v>70</v>
      </c>
      <c r="B77" s="2">
        <f t="shared" si="16"/>
        <v>-0.11806502436509994</v>
      </c>
      <c r="C77" s="2">
        <f t="shared" si="17"/>
        <v>-0.020149674649134256</v>
      </c>
      <c r="D77" s="2">
        <f t="shared" si="20"/>
        <v>58.59401028600364</v>
      </c>
      <c r="F77" s="2">
        <f t="shared" si="18"/>
        <v>0.26423536080249294</v>
      </c>
      <c r="G77" s="2">
        <f aca="true" t="shared" si="22" ref="G77:G87">(K_2-H77-a_21*D77)/K_2</f>
        <v>0.03042716904117858</v>
      </c>
      <c r="H77" s="2">
        <f t="shared" si="21"/>
        <v>86.84191435781958</v>
      </c>
    </row>
    <row r="78" spans="1:8" ht="12.75">
      <c r="A78">
        <f t="shared" si="15"/>
        <v>71</v>
      </c>
      <c r="B78" s="2">
        <f t="shared" si="16"/>
        <v>-0.11864886952741013</v>
      </c>
      <c r="C78" s="2">
        <f t="shared" si="17"/>
        <v>-0.02029020120949568</v>
      </c>
      <c r="D78" s="2">
        <f t="shared" si="20"/>
        <v>58.475945261638536</v>
      </c>
      <c r="F78" s="2">
        <f t="shared" si="18"/>
        <v>0.25655113072804814</v>
      </c>
      <c r="G78" s="2">
        <f t="shared" si="22"/>
        <v>0.029452700131596003</v>
      </c>
      <c r="H78" s="2">
        <f t="shared" si="21"/>
        <v>87.10614971862206</v>
      </c>
    </row>
    <row r="79" spans="1:8" ht="12.75">
      <c r="A79">
        <f t="shared" si="15"/>
        <v>72</v>
      </c>
      <c r="B79" s="2">
        <f t="shared" si="16"/>
        <v>-0.11896991652602477</v>
      </c>
      <c r="C79" s="2">
        <f t="shared" si="17"/>
        <v>-0.020386468167861764</v>
      </c>
      <c r="D79" s="2">
        <f t="shared" si="20"/>
        <v>58.357296392111124</v>
      </c>
      <c r="F79" s="2">
        <f t="shared" si="18"/>
        <v>0.24927506708574393</v>
      </c>
      <c r="G79" s="2">
        <f t="shared" si="22"/>
        <v>0.028533351723591806</v>
      </c>
      <c r="H79" s="2">
        <f t="shared" si="21"/>
        <v>87.3627008493501</v>
      </c>
    </row>
    <row r="80" spans="1:8" ht="12.75">
      <c r="A80">
        <f t="shared" si="15"/>
        <v>73</v>
      </c>
      <c r="B80" s="2">
        <f t="shared" si="16"/>
        <v>-0.1190574514145714</v>
      </c>
      <c r="C80" s="2">
        <f t="shared" si="17"/>
        <v>-0.020443144338030236</v>
      </c>
      <c r="D80" s="2">
        <f t="shared" si="20"/>
        <v>58.2383264755851</v>
      </c>
      <c r="F80" s="2">
        <f t="shared" si="18"/>
        <v>0.24237547126050132</v>
      </c>
      <c r="G80" s="2">
        <f t="shared" si="22"/>
        <v>0.027664650719860333</v>
      </c>
      <c r="H80" s="2">
        <f t="shared" si="21"/>
        <v>87.61197591643585</v>
      </c>
    </row>
    <row r="81" spans="1:8" ht="12.75">
      <c r="A81">
        <f t="shared" si="15"/>
        <v>74</v>
      </c>
      <c r="B81" s="2">
        <f t="shared" si="16"/>
        <v>-0.11893787110962191</v>
      </c>
      <c r="C81" s="2">
        <f t="shared" si="17"/>
        <v>-0.02046444718018705</v>
      </c>
      <c r="D81" s="2">
        <f t="shared" si="20"/>
        <v>58.11926902417053</v>
      </c>
      <c r="F81" s="2">
        <f t="shared" si="18"/>
        <v>0.23582331143739668</v>
      </c>
      <c r="G81" s="2">
        <f t="shared" si="22"/>
        <v>0.026842530587554116</v>
      </c>
      <c r="H81" s="2">
        <f t="shared" si="21"/>
        <v>87.85435138769635</v>
      </c>
    </row>
    <row r="82" spans="1:8" ht="12.75">
      <c r="A82">
        <f t="shared" si="15"/>
        <v>75</v>
      </c>
      <c r="B82" s="2">
        <f t="shared" si="16"/>
        <v>-0.11863495049900938</v>
      </c>
      <c r="C82" s="2">
        <f t="shared" si="17"/>
        <v>-0.020454185026277827</v>
      </c>
      <c r="D82" s="2">
        <f t="shared" si="20"/>
        <v>58.000331153060905</v>
      </c>
      <c r="F82" s="2">
        <f t="shared" si="18"/>
        <v>0.22959201497694232</v>
      </c>
      <c r="G82" s="2">
        <f t="shared" si="22"/>
        <v>0.026063294318702267</v>
      </c>
      <c r="H82" s="2">
        <f t="shared" si="21"/>
        <v>88.09017469913375</v>
      </c>
    </row>
    <row r="83" spans="1:8" ht="12.75">
      <c r="A83">
        <f t="shared" si="15"/>
        <v>76</v>
      </c>
      <c r="B83" s="2">
        <f t="shared" si="16"/>
        <v>-0.11817008784312563</v>
      </c>
      <c r="C83" s="2">
        <f t="shared" si="17"/>
        <v>-0.020415795596172473</v>
      </c>
      <c r="D83" s="2">
        <f t="shared" si="20"/>
        <v>57.8816962025619</v>
      </c>
      <c r="F83" s="2">
        <f t="shared" si="18"/>
        <v>0.22365727270291647</v>
      </c>
      <c r="G83" s="2">
        <f t="shared" si="22"/>
        <v>0.02532358055551602</v>
      </c>
      <c r="H83" s="2">
        <f t="shared" si="21"/>
        <v>88.3197667141107</v>
      </c>
    </row>
    <row r="84" spans="1:8" ht="12.75">
      <c r="A84">
        <f t="shared" si="15"/>
        <v>77</v>
      </c>
      <c r="B84" s="2">
        <f t="shared" si="16"/>
        <v>-0.11756252960838294</v>
      </c>
      <c r="C84" s="2">
        <f t="shared" si="17"/>
        <v>-0.020352381081255828</v>
      </c>
      <c r="D84" s="2">
        <f t="shared" si="20"/>
        <v>57.76352611471877</v>
      </c>
      <c r="F84" s="2">
        <f t="shared" si="18"/>
        <v>0.21799685530965085</v>
      </c>
      <c r="G84" s="2">
        <f t="shared" si="22"/>
        <v>0.024620332656450708</v>
      </c>
      <c r="H84" s="2">
        <f t="shared" si="21"/>
        <v>88.54342398681362</v>
      </c>
    </row>
    <row r="85" spans="1:8" ht="12.75">
      <c r="A85">
        <f t="shared" si="15"/>
        <v>78</v>
      </c>
      <c r="B85" s="2">
        <f t="shared" si="16"/>
        <v>-0.11682957595868221</v>
      </c>
      <c r="C85" s="2">
        <f t="shared" si="17"/>
        <v>-0.020266740061720228</v>
      </c>
      <c r="D85" s="2">
        <f t="shared" si="20"/>
        <v>57.64596358511039</v>
      </c>
      <c r="F85" s="2">
        <f t="shared" si="18"/>
        <v>0.21259044185218598</v>
      </c>
      <c r="G85" s="2">
        <f t="shared" si="22"/>
        <v>0.023950770485108942</v>
      </c>
      <c r="H85" s="2">
        <f t="shared" si="21"/>
        <v>88.76142084212327</v>
      </c>
    </row>
    <row r="86" spans="1:8" ht="12.75">
      <c r="A86">
        <f t="shared" si="15"/>
        <v>79</v>
      </c>
      <c r="B86" s="2">
        <f t="shared" si="16"/>
        <v>-0.11598676817156481</v>
      </c>
      <c r="C86" s="2">
        <f t="shared" si="17"/>
        <v>-0.020161396511394328</v>
      </c>
      <c r="D86" s="2">
        <f t="shared" si="20"/>
        <v>57.529134009151704</v>
      </c>
      <c r="F86" s="2">
        <f t="shared" si="18"/>
        <v>0.20741946009848442</v>
      </c>
      <c r="G86" s="2">
        <f t="shared" si="22"/>
        <v>0.02331236471248559</v>
      </c>
      <c r="H86" s="2">
        <f t="shared" si="21"/>
        <v>88.97401128397546</v>
      </c>
    </row>
    <row r="87" spans="1:8" ht="12.75">
      <c r="A87">
        <f t="shared" si="15"/>
        <v>80</v>
      </c>
      <c r="B87" s="2">
        <f t="shared" si="16"/>
        <v>-0.11504805925184629</v>
      </c>
      <c r="C87" s="2">
        <f t="shared" si="17"/>
        <v>-0.020038626130171055</v>
      </c>
      <c r="D87" s="2">
        <f t="shared" si="20"/>
        <v>57.41314724098014</v>
      </c>
      <c r="F87" s="2">
        <f t="shared" si="18"/>
        <v>0.20246693838682997</v>
      </c>
      <c r="G87" s="2">
        <f t="shared" si="22"/>
        <v>0.022702813432972847</v>
      </c>
      <c r="H87" s="2">
        <f t="shared" si="21"/>
        <v>89.18143074407394</v>
      </c>
    </row>
    <row r="88" spans="1:8" ht="12.75">
      <c r="A88">
        <f t="shared" si="15"/>
        <v>81</v>
      </c>
      <c r="B88" s="2">
        <f t="shared" si="16"/>
        <v>-0.11402596899588846</v>
      </c>
      <c r="C88" s="2">
        <f t="shared" si="17"/>
        <v>-0.019900480229586747</v>
      </c>
      <c r="D88" s="2">
        <f t="shared" si="20"/>
        <v>57.29809918172829</v>
      </c>
      <c r="F88" s="2">
        <f t="shared" si="18"/>
        <v>0.1977173685342727</v>
      </c>
      <c r="G88" s="2">
        <f>(K_2-H88-a_21*D88)/K_2</f>
        <v>0.022120020905406268</v>
      </c>
      <c r="H88" s="2">
        <f t="shared" si="21"/>
        <v>89.38389768246077</v>
      </c>
    </row>
    <row r="89" spans="1:8" ht="12.75">
      <c r="A89">
        <f t="shared" si="15"/>
        <v>82</v>
      </c>
      <c r="B89" s="2">
        <f t="shared" si="16"/>
        <v>-0.11293172472135479</v>
      </c>
      <c r="C89" s="2">
        <f t="shared" si="17"/>
        <v>-0.019748807382299206</v>
      </c>
      <c r="D89" s="2">
        <f t="shared" si="20"/>
        <v>57.1840732127324</v>
      </c>
      <c r="F89" s="2">
        <f t="shared" si="18"/>
        <v>0.1931565792757892</v>
      </c>
      <c r="G89" s="2">
        <f>(K_2-H89-a_21*D89)/K_2</f>
        <v>0.02156207824181706</v>
      </c>
      <c r="H89" s="2">
        <f t="shared" si="21"/>
        <v>89.58161505099504</v>
      </c>
    </row>
    <row r="90" spans="1:8" ht="12.75">
      <c r="A90">
        <f t="shared" si="15"/>
        <v>83</v>
      </c>
      <c r="B90" s="2">
        <f t="shared" si="16"/>
        <v>-0.11177538882600437</v>
      </c>
      <c r="C90" s="2">
        <f t="shared" si="17"/>
        <v>-0.01958527303146461</v>
      </c>
      <c r="D90" s="2">
        <f t="shared" si="20"/>
        <v>57.071141488011044</v>
      </c>
      <c r="F90" s="2">
        <f t="shared" si="18"/>
        <v>0.18877161967218498</v>
      </c>
      <c r="G90" s="2">
        <f aca="true" t="shared" si="23" ref="G90:G100">(K_2-H90-a_21*D90)/K_2</f>
        <v>0.021027245878120812</v>
      </c>
      <c r="H90" s="2">
        <f t="shared" si="21"/>
        <v>89.77477163027083</v>
      </c>
    </row>
    <row r="91" spans="1:8" ht="12.75">
      <c r="A91">
        <f t="shared" si="15"/>
        <v>84</v>
      </c>
      <c r="B91" s="2">
        <f t="shared" si="16"/>
        <v>-0.11056597427917167</v>
      </c>
      <c r="C91" s="2">
        <f t="shared" si="17"/>
        <v>-0.019411377241565476</v>
      </c>
      <c r="D91" s="2">
        <f t="shared" si="20"/>
        <v>56.95936609918504</v>
      </c>
      <c r="F91" s="2">
        <f t="shared" si="18"/>
        <v>0.1845506519024757</v>
      </c>
      <c r="G91" s="2">
        <f t="shared" si="23"/>
        <v>0.020513937672479634</v>
      </c>
      <c r="H91" s="2">
        <f t="shared" si="21"/>
        <v>89.96354324994302</v>
      </c>
    </row>
    <row r="92" spans="1:8" ht="12.75">
      <c r="A92">
        <f t="shared" si="15"/>
        <v>85</v>
      </c>
      <c r="B92" s="2">
        <f t="shared" si="16"/>
        <v>-0.10931154908454059</v>
      </c>
      <c r="C92" s="2">
        <f t="shared" si="17"/>
        <v>-0.019228470758286136</v>
      </c>
      <c r="D92" s="2">
        <f t="shared" si="20"/>
        <v>56.84880012490587</v>
      </c>
      <c r="F92" s="2">
        <f t="shared" si="18"/>
        <v>0.18048285284907456</v>
      </c>
      <c r="G92" s="2">
        <f t="shared" si="23"/>
        <v>0.020020706488324293</v>
      </c>
      <c r="H92" s="2">
        <f t="shared" si="21"/>
        <v>90.14809390184548</v>
      </c>
    </row>
    <row r="93" spans="1:8" ht="12.75">
      <c r="A93">
        <f t="shared" si="15"/>
        <v>86</v>
      </c>
      <c r="B93" s="2">
        <f t="shared" si="16"/>
        <v>-0.10801933068522268</v>
      </c>
      <c r="C93" s="2">
        <f t="shared" si="17"/>
        <v>-0.019037769531686167</v>
      </c>
      <c r="D93" s="2">
        <f t="shared" si="20"/>
        <v>56.73948857582133</v>
      </c>
      <c r="F93" s="2">
        <f t="shared" si="18"/>
        <v>0.17655832388816306</v>
      </c>
      <c r="G93" s="2">
        <f t="shared" si="23"/>
        <v>0.019546231129894003</v>
      </c>
      <c r="H93" s="2">
        <f t="shared" si="21"/>
        <v>90.32857675469457</v>
      </c>
    </row>
    <row r="94" spans="1:8" ht="12.75">
      <c r="A94">
        <f t="shared" si="15"/>
        <v>87</v>
      </c>
      <c r="B94" s="2">
        <f t="shared" si="16"/>
        <v>-0.10669577121400954</v>
      </c>
      <c r="C94" s="2">
        <f t="shared" si="17"/>
        <v>-0.018840367844274723</v>
      </c>
      <c r="D94" s="2">
        <f t="shared" si="20"/>
        <v>56.63146924513611</v>
      </c>
      <c r="F94" s="2">
        <f t="shared" si="18"/>
        <v>0.17276800831017106</v>
      </c>
      <c r="G94" s="2">
        <f t="shared" si="23"/>
        <v>0.0190893045085411</v>
      </c>
      <c r="H94" s="2">
        <f t="shared" si="21"/>
        <v>90.50513507858273</v>
      </c>
    </row>
    <row r="95" spans="1:8" ht="12.75">
      <c r="A95">
        <f t="shared" si="15"/>
        <v>88</v>
      </c>
      <c r="B95" s="2">
        <f t="shared" si="16"/>
        <v>-0.10534663442443891</v>
      </c>
      <c r="C95" s="2">
        <f t="shared" si="17"/>
        <v>-0.018637250173685515</v>
      </c>
      <c r="D95" s="2">
        <f t="shared" si="20"/>
        <v>56.5247734739221</v>
      </c>
      <c r="F95" s="2">
        <f t="shared" si="18"/>
        <v>0.16910361581407424</v>
      </c>
      <c r="G95" s="2">
        <f t="shared" si="23"/>
        <v>0.0186488229279</v>
      </c>
      <c r="H95" s="2">
        <f t="shared" si="21"/>
        <v>90.6779030868929</v>
      </c>
    </row>
    <row r="96" spans="1:8" ht="12.75">
      <c r="A96">
        <f t="shared" si="15"/>
        <v>89</v>
      </c>
      <c r="B96" s="2">
        <f t="shared" si="16"/>
        <v>-0.1039770650730283</v>
      </c>
      <c r="C96" s="2">
        <f t="shared" si="17"/>
        <v>-0.018429301908511563</v>
      </c>
      <c r="D96" s="2">
        <f t="shared" si="20"/>
        <v>56.41942683949767</v>
      </c>
      <c r="F96" s="2">
        <f t="shared" si="18"/>
        <v>0.16555755354241972</v>
      </c>
      <c r="G96" s="2">
        <f t="shared" si="23"/>
        <v>0.018223776385302367</v>
      </c>
      <c r="H96" s="2">
        <f t="shared" si="21"/>
        <v>90.84700670270698</v>
      </c>
    </row>
    <row r="97" spans="1:8" ht="12.75">
      <c r="A97">
        <f t="shared" si="15"/>
        <v>90</v>
      </c>
      <c r="B97" s="2">
        <f t="shared" si="16"/>
        <v>-0.10259165146048389</v>
      </c>
      <c r="C97" s="2">
        <f t="shared" si="17"/>
        <v>-0.01821731902549331</v>
      </c>
      <c r="D97" s="2">
        <f t="shared" si="20"/>
        <v>56.315449774424636</v>
      </c>
      <c r="F97" s="2">
        <f t="shared" si="18"/>
        <v>0.1621228631500513</v>
      </c>
      <c r="G97" s="2">
        <f t="shared" si="23"/>
        <v>0.01781323979550649</v>
      </c>
      <c r="H97" s="2">
        <f t="shared" si="21"/>
        <v>91.01256425624939</v>
      </c>
    </row>
    <row r="98" spans="1:8" ht="12.75">
      <c r="A98">
        <f t="shared" si="15"/>
        <v>91</v>
      </c>
      <c r="B98" s="2">
        <f t="shared" si="16"/>
        <v>-0.10119448178030535</v>
      </c>
      <c r="C98" s="2">
        <f t="shared" si="17"/>
        <v>-0.01800201682663868</v>
      </c>
      <c r="D98" s="2">
        <f t="shared" si="20"/>
        <v>56.21285812296415</v>
      </c>
      <c r="F98" s="2">
        <f t="shared" si="18"/>
        <v>0.15879316342739103</v>
      </c>
      <c r="G98" s="2">
        <f t="shared" si="23"/>
        <v>0.017416365050909426</v>
      </c>
      <c r="H98" s="2">
        <f t="shared" si="21"/>
        <v>91.17468711939944</v>
      </c>
    </row>
    <row r="99" spans="1:8" ht="12.75">
      <c r="A99">
        <f t="shared" si="15"/>
        <v>92</v>
      </c>
      <c r="B99" s="2">
        <f t="shared" si="16"/>
        <v>-0.09978919486730643</v>
      </c>
      <c r="C99" s="2">
        <f t="shared" si="17"/>
        <v>-0.017784037825972588</v>
      </c>
      <c r="D99" s="2">
        <f t="shared" si="20"/>
        <v>56.111663641183846</v>
      </c>
      <c r="F99" s="2">
        <f t="shared" si="18"/>
        <v>0.15556259802788772</v>
      </c>
      <c r="G99" s="2">
        <f t="shared" si="23"/>
        <v>0.017032373839928852</v>
      </c>
      <c r="H99" s="2">
        <f t="shared" si="21"/>
        <v>91.33348028282683</v>
      </c>
    </row>
    <row r="100" spans="1:8" ht="12.75">
      <c r="A100">
        <f t="shared" si="15"/>
        <v>93</v>
      </c>
      <c r="B100" s="2">
        <f t="shared" si="16"/>
        <v>-0.09837902588632588</v>
      </c>
      <c r="C100" s="2">
        <f t="shared" si="17"/>
        <v>-0.017563958867438955</v>
      </c>
      <c r="D100" s="2">
        <f t="shared" si="20"/>
        <v>56.01187444631654</v>
      </c>
      <c r="F100" s="2">
        <f t="shared" si="18"/>
        <v>0.1524257878781536</v>
      </c>
      <c r="G100" s="2">
        <f t="shared" si="23"/>
        <v>0.016660551152191658</v>
      </c>
      <c r="H100" s="2">
        <f t="shared" si="21"/>
        <v>91.48904288085471</v>
      </c>
    </row>
    <row r="101" spans="1:8" ht="12.75">
      <c r="A101">
        <f t="shared" si="15"/>
        <v>94</v>
      </c>
      <c r="B101" s="2">
        <f t="shared" si="16"/>
        <v>-0.09696684745279636</v>
      </c>
      <c r="C101" s="2">
        <f t="shared" si="17"/>
        <v>-0.01734229754796651</v>
      </c>
      <c r="D101" s="2">
        <f t="shared" si="20"/>
        <v>55.913495420430216</v>
      </c>
      <c r="F101" s="2">
        <f t="shared" si="18"/>
        <v>0.14937778787792522</v>
      </c>
      <c r="G101" s="2">
        <f aca="true" t="shared" si="24" ref="G101:G107">(K_2-H101-a_21*D101)/K_2</f>
        <v>0.01630023940557943</v>
      </c>
      <c r="H101" s="2">
        <f t="shared" si="21"/>
        <v>91.64146866873287</v>
      </c>
    </row>
    <row r="102" spans="1:8" ht="12.75">
      <c r="A102">
        <f t="shared" si="15"/>
        <v>95</v>
      </c>
      <c r="B102" s="2">
        <f t="shared" si="16"/>
        <v>-0.09555520663186241</v>
      </c>
      <c r="C102" s="2">
        <f t="shared" si="17"/>
        <v>-0.017119518012828152</v>
      </c>
      <c r="D102" s="2">
        <f t="shared" si="20"/>
        <v>55.81652857297742</v>
      </c>
      <c r="F102" s="2">
        <f t="shared" si="18"/>
        <v>0.14641404752488094</v>
      </c>
      <c r="G102" s="2">
        <f t="shared" si="24"/>
        <v>0.015950833136078587</v>
      </c>
      <c r="H102" s="2">
        <f t="shared" si="21"/>
        <v>91.7908464566108</v>
      </c>
    </row>
    <row r="103" spans="1:8" ht="12.75">
      <c r="A103">
        <f t="shared" si="15"/>
        <v>96</v>
      </c>
      <c r="B103" s="2">
        <f t="shared" si="16"/>
        <v>-0.09414635822129377</v>
      </c>
      <c r="C103" s="2">
        <f t="shared" si="17"/>
        <v>-0.016896036184133933</v>
      </c>
      <c r="D103" s="2">
        <f t="shared" si="20"/>
        <v>55.720973366345554</v>
      </c>
      <c r="F103" s="2">
        <f t="shared" si="18"/>
        <v>0.14353037512621897</v>
      </c>
      <c r="G103" s="2">
        <f t="shared" si="24"/>
        <v>0.015611774196791781</v>
      </c>
      <c r="H103" s="2">
        <f t="shared" si="21"/>
        <v>91.93726050413568</v>
      </c>
    </row>
    <row r="104" spans="1:8" ht="12.75">
      <c r="A104">
        <f t="shared" si="15"/>
        <v>97</v>
      </c>
      <c r="B104" s="2">
        <f t="shared" si="16"/>
        <v>-0.09274229468534044</v>
      </c>
      <c r="C104" s="2">
        <f t="shared" si="17"/>
        <v>-0.016672224477552077</v>
      </c>
      <c r="D104" s="2">
        <f t="shared" si="20"/>
        <v>55.62682700812426</v>
      </c>
      <c r="F104" s="2">
        <f t="shared" si="18"/>
        <v>0.1407229052846373</v>
      </c>
      <c r="G104" s="2">
        <f t="shared" si="24"/>
        <v>0.015282547417425624</v>
      </c>
      <c r="H104" s="2">
        <f t="shared" si="21"/>
        <v>92.0807908792619</v>
      </c>
    </row>
    <row r="105" spans="1:8" ht="12.75">
      <c r="A105">
        <f t="shared" si="15"/>
        <v>98</v>
      </c>
      <c r="B105" s="2">
        <f t="shared" si="16"/>
        <v>-0.09134477307180952</v>
      </c>
      <c r="C105" s="2">
        <f t="shared" si="17"/>
        <v>-0.016448416057121874</v>
      </c>
      <c r="D105" s="2">
        <f t="shared" si="20"/>
        <v>55.53408471343892</v>
      </c>
      <c r="F105" s="2">
        <f t="shared" si="18"/>
        <v>0.13798806937072766</v>
      </c>
      <c r="G105" s="2">
        <f t="shared" si="24"/>
        <v>0.014962676680096982</v>
      </c>
      <c r="H105" s="2">
        <f t="shared" si="21"/>
        <v>92.22151378454653</v>
      </c>
    </row>
    <row r="106" spans="1:8" ht="12.75">
      <c r="A106">
        <f t="shared" si="15"/>
        <v>99</v>
      </c>
      <c r="B106" s="2">
        <f t="shared" si="16"/>
        <v>-0.08995533921276153</v>
      </c>
      <c r="C106" s="2">
        <f t="shared" si="17"/>
        <v>-0.016224908673257373</v>
      </c>
      <c r="D106" s="2">
        <f t="shared" si="20"/>
        <v>55.44273994036711</v>
      </c>
      <c r="F106" s="2">
        <f t="shared" si="18"/>
        <v>0.13532256871683682</v>
      </c>
      <c r="G106" s="2">
        <f t="shared" si="24"/>
        <v>0.01465172137143758</v>
      </c>
      <c r="H106" s="2">
        <f t="shared" si="21"/>
        <v>92.35950185391725</v>
      </c>
    </row>
    <row r="107" spans="1:8" ht="12.75">
      <c r="A107">
        <f>A106+dt</f>
        <v>100</v>
      </c>
      <c r="B107" s="2">
        <f>r_1*D107*C107</f>
        <v>-0.08857534948018254</v>
      </c>
      <c r="C107" s="2">
        <f>(K_1-D107-a_12*H107)/K_1</f>
        <v>-0.016001968124713883</v>
      </c>
      <c r="D107" s="2">
        <f t="shared" si="20"/>
        <v>55.35278460115435</v>
      </c>
      <c r="F107" s="2">
        <f>r_2*H107*G107</f>
        <v>0.13272335028903415</v>
      </c>
      <c r="G107" s="2">
        <f t="shared" si="24"/>
        <v>0.014349273174743805</v>
      </c>
      <c r="H107" s="2">
        <f t="shared" si="21"/>
        <v>92.49482442263408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Sr</cp:lastModifiedBy>
  <dcterms:created xsi:type="dcterms:W3CDTF">2002-02-13T13:38:25Z</dcterms:created>
  <dcterms:modified xsi:type="dcterms:W3CDTF">2004-07-11T22:08:41Z</dcterms:modified>
  <cp:category/>
  <cp:version/>
  <cp:contentType/>
  <cp:contentStatus/>
</cp:coreProperties>
</file>